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C:\Users\mplopes01\Documents\2_Boletins\FIC - Cabo_Verde\"/>
    </mc:Choice>
  </mc:AlternateContent>
  <xr:revisionPtr revIDLastSave="0" documentId="13_ncr:1_{E2770EAE-CC5A-496C-B425-3802559E783D}" xr6:coauthVersionLast="47" xr6:coauthVersionMax="47" xr10:uidLastSave="{00000000-0000-0000-0000-000000000000}"/>
  <workbookProtection workbookAlgorithmName="SHA-512" workbookHashValue="XW7ufWTiGOwbFXf8SrOnsLHG//nxdkS1oS3PMwGd2SuFwAaKMmGRo0Dy3vMVRVapabDhf/9xI5OZ6+Bkqn202w==" workbookSaltValue="7bbOR7tUaoHgofB4v4YO4Q==" workbookSpinCount="100000" lockStructure="1"/>
  <bookViews>
    <workbookView xWindow="-108" yWindow="-108" windowWidth="23256" windowHeight="12576" tabRatio="364" xr2:uid="{00000000-000D-0000-FFFF-FFFF00000000}"/>
  </bookViews>
  <sheets>
    <sheet name="Espaço" sheetId="1" r:id="rId1"/>
    <sheet name="Ler+" sheetId="5" r:id="rId2"/>
    <sheet name="T1" sheetId="7" state="hidden" r:id="rId3"/>
  </sheets>
  <definedNames>
    <definedName name="_xlnm.Print_Area" localSheetId="0">Espaço!$A$1:$S$115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58" i="1" l="1"/>
  <c r="T56" i="1"/>
  <c r="T55" i="1"/>
  <c r="T54" i="1"/>
  <c r="C51" i="1" s="1"/>
  <c r="T52" i="1"/>
  <c r="T50" i="1"/>
  <c r="K4" i="1"/>
  <c r="J34" i="5"/>
  <c r="A5" i="1"/>
  <c r="L51" i="1" l="1"/>
  <c r="T82" i="1"/>
  <c r="J36" i="5"/>
  <c r="D4" i="7"/>
  <c r="V13" i="1"/>
  <c r="O88" i="1"/>
  <c r="D3" i="7"/>
  <c r="T83" i="1"/>
  <c r="D5" i="7" l="1"/>
  <c r="J57" i="1" l="1"/>
  <c r="J54" i="1"/>
  <c r="V12" i="1"/>
  <c r="T30" i="1"/>
  <c r="Z13" i="1"/>
  <c r="Z12" i="1"/>
  <c r="O33" i="1"/>
  <c r="Z17" i="1"/>
  <c r="Z16" i="1"/>
  <c r="D33" i="1"/>
  <c r="F31" i="1"/>
  <c r="Z21" i="1"/>
  <c r="Z20" i="1"/>
  <c r="Z25" i="1"/>
  <c r="Z24" i="1"/>
  <c r="M29" i="1"/>
  <c r="F20" i="1"/>
  <c r="F10" i="1"/>
  <c r="I10" i="1" s="1"/>
  <c r="E9" i="1"/>
  <c r="H9" i="1" s="1"/>
  <c r="V8" i="1" l="1"/>
  <c r="V15" i="1"/>
  <c r="V3" i="1" l="1"/>
  <c r="V2" i="1"/>
  <c r="I45" i="1"/>
  <c r="H48" i="1"/>
  <c r="N44" i="1"/>
  <c r="V14" i="1"/>
  <c r="V11" i="1" s="1"/>
  <c r="W11" i="1" l="1"/>
  <c r="W8" i="1" s="1"/>
  <c r="P44" i="1" l="1"/>
  <c r="N83" i="1"/>
  <c r="L83" i="1" l="1"/>
  <c r="N84" i="1"/>
  <c r="L84" i="1" s="1"/>
  <c r="G61" i="1"/>
  <c r="U4" i="1" l="1"/>
  <c r="U2" i="1"/>
  <c r="T6" i="1"/>
  <c r="T5" i="1"/>
  <c r="T3" i="1"/>
  <c r="T2" i="1"/>
  <c r="U1" i="1" l="1"/>
  <c r="I80" i="1" s="1"/>
  <c r="Y6" i="1" l="1"/>
  <c r="I31" i="5" l="1"/>
  <c r="H31" i="5"/>
  <c r="I29" i="5"/>
  <c r="H29" i="5"/>
  <c r="AB4" i="1"/>
  <c r="AC4" i="1"/>
  <c r="AA4" i="1"/>
  <c r="Z4" i="1"/>
  <c r="Z1" i="1" l="1"/>
  <c r="AB1" i="1"/>
  <c r="M47" i="1" s="1"/>
  <c r="Q47" i="1" l="1"/>
  <c r="G79" i="1" s="1"/>
  <c r="M48" i="1"/>
  <c r="Y7" i="1" l="1"/>
  <c r="Y8" i="1"/>
  <c r="G80" i="1" l="1"/>
  <c r="G81" i="1" s="1"/>
  <c r="I79" i="1"/>
  <c r="J79" i="1" s="1"/>
  <c r="J80" i="1" l="1"/>
  <c r="L80" i="1" s="1"/>
  <c r="L79" i="1"/>
  <c r="N50" i="1"/>
  <c r="T48" i="1" s="1"/>
  <c r="L82" i="1" l="1"/>
  <c r="O83" i="1" s="1"/>
  <c r="O84" i="1" s="1"/>
  <c r="J81" i="1"/>
  <c r="I20" i="1"/>
</calcChain>
</file>

<file path=xl/sharedStrings.xml><?xml version="1.0" encoding="utf-8"?>
<sst xmlns="http://schemas.openxmlformats.org/spreadsheetml/2006/main" count="240" uniqueCount="181">
  <si>
    <t>Nº Contribuinte:</t>
  </si>
  <si>
    <t>Morada:</t>
  </si>
  <si>
    <t>Código Postal:</t>
  </si>
  <si>
    <t>Localidade:</t>
  </si>
  <si>
    <t>Telefone:</t>
  </si>
  <si>
    <t>Cargo:</t>
  </si>
  <si>
    <t>Data:</t>
  </si>
  <si>
    <t xml:space="preserve">* </t>
  </si>
  <si>
    <t>Pais:</t>
  </si>
  <si>
    <t>Assinatura:</t>
  </si>
  <si>
    <t>Campos Obrigatórios</t>
  </si>
  <si>
    <t>REQUISIÇÃO DE PARTICIPAÇÃO</t>
  </si>
  <si>
    <t>DADOS DO EXPOSITOR</t>
  </si>
  <si>
    <t>Email:</t>
  </si>
  <si>
    <r>
      <rPr>
        <b/>
        <sz val="8"/>
        <color rgb="FFFF0000"/>
        <rFont val="Rockwell Extra Bold"/>
        <family val="1"/>
      </rPr>
      <t xml:space="preserve">* </t>
    </r>
    <r>
      <rPr>
        <sz val="8"/>
        <color theme="3"/>
        <rFont val="Calibri"/>
        <family val="2"/>
      </rPr>
      <t>Email:</t>
    </r>
  </si>
  <si>
    <t>CONDIÇÕES DE PARTICIPAÇÃO</t>
  </si>
  <si>
    <t>Nome do Responsável pela Participação:</t>
  </si>
  <si>
    <t>• </t>
  </si>
  <si>
    <t>ORGANIZAÇÃO</t>
  </si>
  <si>
    <t>juridico@centroarbitragemlisboa.pt</t>
  </si>
  <si>
    <t>director@centroarbitragemlisboa.pt</t>
  </si>
  <si>
    <t>www.centroarbitragemlisboa.pt</t>
  </si>
  <si>
    <t>Mais informações em Portal do Consumidor:</t>
  </si>
  <si>
    <t>www.consumidor.pt</t>
  </si>
  <si>
    <t>Nome da Empresa Expositora:</t>
  </si>
  <si>
    <t>Web:</t>
  </si>
  <si>
    <t>Ler+</t>
  </si>
  <si>
    <t>SIM</t>
  </si>
  <si>
    <t>NÃO</t>
  </si>
  <si>
    <t>Campo Obrigatório</t>
  </si>
  <si>
    <t>◄</t>
  </si>
  <si>
    <t>•</t>
  </si>
  <si>
    <t>FEIRA</t>
  </si>
  <si>
    <t>REALIZAÇÃO</t>
  </si>
  <si>
    <t>MORADA</t>
  </si>
  <si>
    <t>CONTACTOS</t>
  </si>
  <si>
    <t>Serviços Comerciais:</t>
  </si>
  <si>
    <t>REGULAMENTO GERAL DE PROTECÇÃO DE DADOS</t>
  </si>
  <si>
    <t>LEGISLAÇÃO SOBRE PAGAMENTOS EM DINHEIRO</t>
  </si>
  <si>
    <t>Nos termos do disposto na Lei n.º 92/2017, de 22 de Agosto, informamos que os pagamentos respeitantes a faturas e/ou adiantamentos de valor igual ou superior a €1.000,00 não poderão ser feitos em numerário: deverão ser efetuados por transferência bancária, depósito bancário, ou cheque nominativo. O limite mencionado aplica-se ao valor total da participação, pelo que partes da totalidade do valor da participação, ainda que abaixo do montante supra referido, não poderão, de acordo com a mesma lei, ser feitos em numerário.</t>
  </si>
  <si>
    <t>REGIME DE IVA EM MATÉRIA DE FEIRAS</t>
  </si>
  <si>
    <t xml:space="preserve">RESOLUÇÃO ALTERNATIVA DE LITÍGIOS DE CONSUMO </t>
  </si>
  <si>
    <t>Em caso de litígio o consumidor pode recorrer a uma Entidade de Resolução Alternativa de Litígios de Consumo:  CENTRO DE ARBITRAGEM DE CONFLITOS DE CONSUMO DE LISBOA; R. dos Douradores, 116 - 2º - 1100-207 Lisboa / T: 00-351-218 807 000/F: 00-351-218 807 038.</t>
  </si>
  <si>
    <t>DATA LIMITE DE INSCRIÇÃO COM PAGAMENTO</t>
  </si>
  <si>
    <t>DATA LIMITE PARA LIQUIDAÇÃO TOTAL DA PARTICIPAÇÃO</t>
  </si>
  <si>
    <t>·</t>
  </si>
  <si>
    <t>NOME A FIGURAR NO STAND</t>
  </si>
  <si>
    <t>(Máximo 20 caracteres)</t>
  </si>
  <si>
    <t xml:space="preserve">A FIL poderá cancelar esta acção ou apresentar nova proposta caso as condições acima descritas não se verifiquem. </t>
  </si>
  <si>
    <t>https://balcao.portugal2020.pt</t>
  </si>
  <si>
    <t>e obter a certificação PME no site do IAPMEI</t>
  </si>
  <si>
    <t>www.iapmei.pt</t>
  </si>
  <si>
    <t>PRODUTOS A EXPÔR</t>
  </si>
  <si>
    <t>OBJECTIVOS DA PARTICIPAÇÃO</t>
  </si>
  <si>
    <t>no Balcão 2020</t>
  </si>
  <si>
    <t>Email: para o endereço de correio electrónico</t>
  </si>
  <si>
    <t>rgpd@ccl.fil.pt</t>
  </si>
  <si>
    <t>Às empresas expositoras cuja sede se situe fora do território nacional não é aplicado IVA em Portugal, em conformidade com o disposto na alínea a) do nº 6 do art.º 6.º (a contrario) do Código do IVA.  Para aplicação desta regra a expositores provenientes de países fora da comunidade europeia é necessário comprovar a sua qualidade de sujeito passivo de imposto mediante a entrega de declaração emitida pela administração fiscal do seu país de origem. (CASO NÃO SEJA FEITA PROVA, SERÁ EMITIDA FACTURA COM IVA DE 23%).</t>
  </si>
  <si>
    <t>NÃO Inclui</t>
  </si>
  <si>
    <t>(sob orçamento)</t>
  </si>
  <si>
    <t>HORÁRIO</t>
  </si>
  <si>
    <r>
      <t>• </t>
    </r>
    <r>
      <rPr>
        <b/>
        <sz val="12"/>
        <color theme="3"/>
        <rFont val="Calibri"/>
        <family val="2"/>
      </rPr>
      <t>D</t>
    </r>
    <r>
      <rPr>
        <sz val="8"/>
        <color theme="3"/>
        <rFont val="Calibri"/>
        <family val="2"/>
      </rPr>
      <t>espesas inerentes a Manuseamento de carga ocasionados por inspecções de Alfandega ou deposito em armazém Alfandegário</t>
    </r>
  </si>
  <si>
    <r>
      <t>• </t>
    </r>
    <r>
      <rPr>
        <b/>
        <sz val="12"/>
        <color theme="3"/>
        <rFont val="Calibri"/>
        <family val="2"/>
      </rPr>
      <t>D</t>
    </r>
    <r>
      <rPr>
        <sz val="8"/>
        <color theme="3"/>
        <rFont val="Calibri"/>
        <family val="2"/>
      </rPr>
      <t xml:space="preserve">espesas Alfandegárias </t>
    </r>
  </si>
  <si>
    <t>SELECCIONE PARTICIPAÇÃO</t>
  </si>
  <si>
    <r>
      <rPr>
        <b/>
        <sz val="12"/>
        <color theme="3"/>
        <rFont val="Calibri"/>
        <family val="2"/>
      </rPr>
      <t>P</t>
    </r>
    <r>
      <rPr>
        <sz val="8"/>
        <color theme="3"/>
        <rFont val="Calibri"/>
        <family val="2"/>
      </rPr>
      <t>romoção / divulgação das Empresas presentes no Pavilhão de Portugal.</t>
    </r>
  </si>
  <si>
    <r>
      <rPr>
        <b/>
        <sz val="12"/>
        <color theme="3"/>
        <rFont val="Calibri"/>
        <family val="2"/>
      </rPr>
      <t>A</t>
    </r>
    <r>
      <rPr>
        <sz val="8"/>
        <color theme="3"/>
        <rFont val="Calibri"/>
        <family val="2"/>
      </rPr>
      <t>poio da equipa da Fundação AIP/Lisboa FCE, e Agência de viagens durante toda a deslocação e evento.</t>
    </r>
  </si>
  <si>
    <t>m2</t>
  </si>
  <si>
    <t>Espaço + Stand + Viagem + Hotel</t>
  </si>
  <si>
    <t>Espaço + Stand</t>
  </si>
  <si>
    <t>PREÇOS</t>
  </si>
  <si>
    <t>9 m2</t>
  </si>
  <si>
    <t>18 m2</t>
  </si>
  <si>
    <r>
      <rPr>
        <b/>
        <sz val="12"/>
        <color theme="3"/>
        <rFont val="Calibri"/>
        <family val="2"/>
      </rPr>
      <t>S</t>
    </r>
    <r>
      <rPr>
        <sz val="8"/>
        <color theme="3"/>
        <rFont val="Calibri"/>
        <family val="2"/>
      </rPr>
      <t>tand com Paredes, Alcatifa, Quadro eléctrico, Tomada, Iluminação, Pala com nome do Expositor, Mesa e Cadeiras</t>
    </r>
  </si>
  <si>
    <t>MONTAGEM</t>
  </si>
  <si>
    <t>DESMONTAGEM</t>
  </si>
  <si>
    <t>STAND DE PORTUGAL</t>
  </si>
  <si>
    <t>Fundação AIP / Lisboa-Feiras, Congressos e Eventos</t>
  </si>
  <si>
    <t>completo</t>
  </si>
  <si>
    <t>Espaço + Stand + Viagem + Hotel   
(PACOTE COMPLETO)</t>
  </si>
  <si>
    <t>Prazo de Inscrição:</t>
  </si>
  <si>
    <t>Entidade Pública</t>
  </si>
  <si>
    <t xml:space="preserve">Vão enviar NOTA DE ENCOMENDA?  </t>
  </si>
  <si>
    <t>Açores</t>
  </si>
  <si>
    <t>Madeira</t>
  </si>
  <si>
    <t>PT</t>
  </si>
  <si>
    <t xml:space="preserve">PT </t>
  </si>
  <si>
    <t>TOTAL DA REQUISIÇÃO</t>
  </si>
  <si>
    <t>(com a entrega da Requisição)</t>
  </si>
  <si>
    <t>Atenção!</t>
  </si>
  <si>
    <r>
      <rPr>
        <b/>
        <sz val="9"/>
        <color theme="3"/>
        <rFont val="Calibri"/>
        <family val="2"/>
        <scheme val="minor"/>
      </rPr>
      <t>Caixa Geral de Depósitos –</t>
    </r>
    <r>
      <rPr>
        <b/>
        <sz val="10"/>
        <color theme="3"/>
        <rFont val="Calibri"/>
        <family val="2"/>
        <scheme val="minor"/>
      </rPr>
      <t xml:space="preserve"> IBAN PT50 0035 0557 00028190130 46 – </t>
    </r>
    <r>
      <rPr>
        <b/>
        <sz val="9"/>
        <color theme="3"/>
        <rFont val="Calibri"/>
        <family val="2"/>
        <scheme val="minor"/>
      </rPr>
      <t>BIC/SWIFT:</t>
    </r>
    <r>
      <rPr>
        <b/>
        <sz val="10"/>
        <color theme="3"/>
        <rFont val="Calibri"/>
        <family val="2"/>
        <scheme val="minor"/>
      </rPr>
      <t xml:space="preserve"> CGDIPTPL</t>
    </r>
  </si>
  <si>
    <r>
      <rPr>
        <b/>
        <sz val="9"/>
        <color theme="3"/>
        <rFont val="Calibri"/>
        <family val="2"/>
        <scheme val="minor"/>
      </rPr>
      <t xml:space="preserve">Banco Montepio Geral  -  </t>
    </r>
    <r>
      <rPr>
        <b/>
        <sz val="10"/>
        <color theme="3"/>
        <rFont val="Calibri"/>
        <family val="2"/>
        <scheme val="minor"/>
      </rPr>
      <t>IBAN: PT50 0036 0088 9910 0059 356 91</t>
    </r>
    <r>
      <rPr>
        <b/>
        <sz val="9"/>
        <color theme="3"/>
        <rFont val="Calibri"/>
        <family val="2"/>
        <scheme val="minor"/>
      </rPr>
      <t xml:space="preserve"> -  BIC/SWIFT:</t>
    </r>
    <r>
      <rPr>
        <b/>
        <sz val="10"/>
        <color theme="3"/>
        <rFont val="Calibri"/>
        <family val="2"/>
        <scheme val="minor"/>
      </rPr>
      <t xml:space="preserve"> MPIOPTPL</t>
    </r>
  </si>
  <si>
    <t>https://pagamentos.reduniq.pt/payments/3123865/cclfil/</t>
  </si>
  <si>
    <t>(os dados recolhidos são facultados pelo titular no quadro das obrigações contratuais com a Lisboa-FCE e serão mantidos enquanto durar tal relação e para esse efeito)</t>
  </si>
  <si>
    <t>LISBOA-FEIRAS CONGRESSOS E EVENTOS-FCE / ASSOCIAÇÃO EMPRESARIAL</t>
  </si>
  <si>
    <t>NIPC:</t>
  </si>
  <si>
    <t>503 657 891</t>
  </si>
  <si>
    <t>Enviar para:</t>
  </si>
  <si>
    <t>A Lisboa-FCE poderá alterar, a todo o tempo, o valor dos preços e encargos fixados para participação no evento, bem como rever as condições de participação, se as condições de mercado ou razões comerciais o impuserem, ou se alterarem as circunstâncias em que os mesmos foram definidos. As alterações apenas se aplicarão para as inscrições efectuadas a partir da data de comunicação / divulgação das mesmas.</t>
  </si>
  <si>
    <t>Pág. 2</t>
  </si>
  <si>
    <t>Valor</t>
  </si>
  <si>
    <t>UNICRE  (VISA, Mastercard, American Express)</t>
  </si>
  <si>
    <r>
      <rPr>
        <b/>
        <sz val="12"/>
        <color theme="3"/>
        <rFont val="Calibri"/>
        <family val="2"/>
      </rPr>
      <t>S</t>
    </r>
    <r>
      <rPr>
        <sz val="8"/>
        <color theme="3"/>
        <rFont val="Calibri"/>
        <family val="2"/>
      </rPr>
      <t xml:space="preserve">eguro de viagem        </t>
    </r>
    <r>
      <rPr>
        <b/>
        <sz val="8"/>
        <color theme="3"/>
        <rFont val="Calibri"/>
        <family val="2"/>
      </rPr>
      <t>(PACOTE COMPLETO</t>
    </r>
    <r>
      <rPr>
        <sz val="8"/>
        <color theme="3"/>
        <rFont val="Calibri"/>
        <family val="2"/>
      </rPr>
      <t>)</t>
    </r>
  </si>
  <si>
    <r>
      <rPr>
        <b/>
        <sz val="12"/>
        <color theme="3"/>
        <rFont val="Calibri"/>
        <family val="2"/>
      </rPr>
      <t>V</t>
    </r>
    <r>
      <rPr>
        <sz val="8"/>
        <color theme="3"/>
        <rFont val="Calibri"/>
        <family val="2"/>
      </rPr>
      <t xml:space="preserve">isto       </t>
    </r>
    <r>
      <rPr>
        <b/>
        <sz val="8"/>
        <color theme="3"/>
        <rFont val="Calibri"/>
        <family val="2"/>
      </rPr>
      <t xml:space="preserve"> (PACOTE COMPLETO)</t>
    </r>
  </si>
  <si>
    <t>Inclui</t>
  </si>
  <si>
    <r>
      <t>• </t>
    </r>
    <r>
      <rPr>
        <b/>
        <sz val="12"/>
        <color theme="3"/>
        <rFont val="Calibri"/>
        <family val="2"/>
      </rPr>
      <t>T</t>
    </r>
    <r>
      <rPr>
        <sz val="8"/>
        <color theme="3"/>
        <rFont val="Calibri"/>
        <family val="2"/>
      </rPr>
      <t>ransitário</t>
    </r>
  </si>
  <si>
    <t>Declaramos querer participar no certame acima indicado, nas condições da presente Requisição e do Regulamento Geral da FIL, de que tomámos conhecimento e que aceitamos.  Comprometemo-nos a ENVIAR O COMPROVATIVO DO PAGAMENTO INICIAL referente ao valor estimado para a nossa participação e a liquidar o restante nos termos das Normas aplicáveis ao Certame.</t>
  </si>
  <si>
    <t>até ao dia</t>
  </si>
  <si>
    <t>Após o dia</t>
  </si>
  <si>
    <t>com a entrega de</t>
  </si>
  <si>
    <t>INDIQUE A DATA DE INSCRIÇÃO NA FEIRA</t>
  </si>
  <si>
    <t xml:space="preserve">Espaço </t>
  </si>
  <si>
    <t>+ Stand</t>
  </si>
  <si>
    <t>data expirou em</t>
  </si>
  <si>
    <t xml:space="preserve">A viabilidade operacional desta acção e valores apresentados pressupõem a participação de um mínimo de 6 empresas. </t>
  </si>
  <si>
    <t>Nome da Empresa:</t>
  </si>
  <si>
    <t>Email para envio de facturação:</t>
  </si>
  <si>
    <t>DADOS DE FACTURAÇÃO</t>
  </si>
  <si>
    <t>â</t>
  </si>
  <si>
    <t>Presta consentimento ao tratamento dos Dados constantes nesta Requisição de Participação?</t>
  </si>
  <si>
    <t xml:space="preserve">Vão recorrer a procedimento de CONTRATAÇÃO PÚBLICA em valor superior a 5.000,00€? </t>
  </si>
  <si>
    <t>Despesas e Encargos inerentes ao procedimento de Contratação Pública - aplica-se 250,00€</t>
  </si>
  <si>
    <t>(Não Aplicável)</t>
  </si>
  <si>
    <t>PORTUGAL</t>
  </si>
  <si>
    <t xml:space="preserve">PORTUGAL </t>
  </si>
  <si>
    <t>conse</t>
  </si>
  <si>
    <t>encom</t>
  </si>
  <si>
    <t>entid</t>
  </si>
  <si>
    <t>contrat</t>
  </si>
  <si>
    <t>SE FOR DIFERENTE dos Dados do Expositor</t>
  </si>
  <si>
    <t>Formulário de envio de documento comprovativo de pagamento:</t>
  </si>
  <si>
    <t>https://www.fil.pt/documentos-envio/</t>
  </si>
  <si>
    <t>SUB-TOTAL</t>
  </si>
  <si>
    <t>Taxa de IVA (ler Normas)</t>
  </si>
  <si>
    <t>Restante Pagamento até:</t>
  </si>
  <si>
    <t>Pagamento Inicial até:</t>
  </si>
  <si>
    <r>
      <t>P</t>
    </r>
    <r>
      <rPr>
        <sz val="8"/>
        <color theme="3"/>
        <rFont val="Calibri"/>
        <family val="2"/>
      </rPr>
      <t>articipação no Dia de Portugal e em actividades organizadas pela entidade promotora;</t>
    </r>
  </si>
  <si>
    <t>Encargos Contratação Pública:</t>
  </si>
  <si>
    <t>TOTAL</t>
  </si>
  <si>
    <t>Fax: 00-351-21-892 17 51</t>
  </si>
  <si>
    <t>Praça das Indústrias, 1  -  1300-307  Lisboa   -   PORTUGAL</t>
  </si>
  <si>
    <t>Em caso de cancelamento da participação por parte da empresa após esta data, não haverá lugar a reembolso deste montante</t>
  </si>
  <si>
    <r>
      <rPr>
        <b/>
        <sz val="12"/>
        <color theme="3"/>
        <rFont val="Calibri"/>
        <family val="2"/>
      </rPr>
      <t>E</t>
    </r>
    <r>
      <rPr>
        <sz val="8"/>
        <color theme="3"/>
        <rFont val="Calibri"/>
        <family val="2"/>
      </rPr>
      <t>spaço no Pavilhão de Portugal de 6, 9, 18 ou 27 m2  (areas superiores sujeitas a orçamento).</t>
    </r>
  </si>
  <si>
    <t>FIC - Feira Internacional de Cabo Verde</t>
  </si>
  <si>
    <t>15 a 18 de Novembro de 2023</t>
  </si>
  <si>
    <t>13 e 14 de Novembro</t>
  </si>
  <si>
    <t>17H00 / 22H00</t>
  </si>
  <si>
    <t>16H00 / 20H00</t>
  </si>
  <si>
    <t>15 a 17 de Novembro -</t>
  </si>
  <si>
    <t>18 de Novembro -</t>
  </si>
  <si>
    <t>18 de Novembro (após encerramento) e 19 de Novembro até as 10H00</t>
  </si>
  <si>
    <t>www.fic.cv</t>
  </si>
  <si>
    <t>15 de Novembro    –    até às 11H00</t>
  </si>
  <si>
    <r>
      <t xml:space="preserve">1º dia Montagem + </t>
    </r>
    <r>
      <rPr>
        <b/>
        <sz val="8"/>
        <color theme="3"/>
        <rFont val="Calibri"/>
        <family val="2"/>
        <scheme val="minor"/>
      </rPr>
      <t>Pag Total</t>
    </r>
  </si>
  <si>
    <r>
      <rPr>
        <b/>
        <sz val="9"/>
        <color theme="3"/>
        <rFont val="Calibri"/>
        <family val="2"/>
        <scheme val="minor"/>
      </rPr>
      <t xml:space="preserve">2º </t>
    </r>
    <r>
      <rPr>
        <sz val="8"/>
        <color theme="3"/>
        <rFont val="Calibri"/>
        <family val="2"/>
        <scheme val="minor"/>
      </rPr>
      <t>Pag Espaço</t>
    </r>
  </si>
  <si>
    <t>FIC 2023</t>
  </si>
  <si>
    <t>Pagamento a favor de:    LISBOA-FEIRAS CONGRESSOS E EVENTOS   (referência)</t>
  </si>
  <si>
    <t>1º Pag. Espaço</t>
  </si>
  <si>
    <t>Valor Estimado</t>
  </si>
  <si>
    <t>Se não preencher este campo, será colocado na pala do Stand</t>
  </si>
  <si>
    <t>o nome da inscrição  (letra Arial Bold)</t>
  </si>
  <si>
    <t>Atenção! Não preencheu</t>
  </si>
  <si>
    <t>O Stand será entregue no dia</t>
  </si>
  <si>
    <r>
      <rPr>
        <b/>
        <sz val="12"/>
        <color theme="3"/>
        <rFont val="Calibri"/>
        <family val="2"/>
      </rPr>
      <t>A</t>
    </r>
    <r>
      <rPr>
        <sz val="8"/>
        <color theme="3"/>
        <rFont val="Calibri"/>
        <family val="2"/>
      </rPr>
      <t>cesso a base de dados das principais empresas dos vários sectores a operar no mercado de Cabo Verde.</t>
    </r>
  </si>
  <si>
    <t>A utilização que a Lisboa-FCE faz dos dados que recolhe respeita a finalidade e âmbito em que os mesmos foram recolhidos, conforme estipulado em Princípios Relativos ao Tratamento de Dados Pessoais.
Enquanto Cliente ou Utilizador dos serviços da Lisboa-FCE, o tratamento dos dados é efectuado nos seguintes âmbitos:
• Para a execução de todas as obrigações legais decorrentes da contratação e utilização do serviço ou produto a que dizem respeito e pelo período de tempo adequado e necessário à concretização dos objectivos contratuais ou das obrigações legais;
• Para comunicações directamente associadas à contratação e prestação do serviço, incluindo terceiras entidades que com a Lisboa-FCE colaboram na prestação do serviço e o complementam e com as quais a Lisboa-FCE tem um regime de parceria para aquele fim;
• Para elaboração do catálogo electrónico ou físico, guia de visitante, ou quaisquer publicações associadas ao evento ou serviço contratualizado;</t>
  </si>
  <si>
    <t>Utilização dos Dados</t>
  </si>
  <si>
    <t>Transmissão dos Dados Pessoais a Terceiros</t>
  </si>
  <si>
    <t>A Lisboa-FCE só transmite a terceiros os dados pessoais que recolhe, respeitando o princípio da minimização dos dados constante da alínea c) do n.º 1 do RGPD e quando técnica ou legalmente o tenha de fazer, nomeadamente, mas não exclusivamente, nas seguintes situações:
• Nos processos associados a transacções, nomeadamente transmissões relacionadas com pagamentos e/ou comunicação de facturas à Autoridade Tributária;
• Na comunicação, quando utiliza serviços de terceiros, por exemplo, para o envio comunicações, nomeadamente de emails, ou para a execução e prestação de serviços complementares aos contratados como sejam, limpeza, segurança, decoração, inscrição para catálogo do evento, guia de visitante.
• Em cumprimento de obrigação legal de resposta a pedido de autoridade competente, tal como entidades reguladoras, órgãos de polícia criminal ou tribunais;
• Para, no interesse legítimo da Lisboa-FCE, apresentar / desenvolver acções em defesa dos seus direitos ou para protecção dos seus Clientes e/ou Utilizadores;</t>
  </si>
  <si>
    <t>Direitos dos Titulares dos Dados Pessoais</t>
  </si>
  <si>
    <t>Revogação da Autorização para Tratamento - em qualquer momento, o Titular dos Dados Pessoais pode revogar autorização que tenha dado, sem prejuízo de que, mesmo assim, a Lisboa-FCE proceda ao tratamento desses dados quando:
• Tiverem sido recolhidos no âmbito da celebração de um contrato;
• Sejam necessários para o cumprimento de obrigações legais;
• Sejam essenciais para comprovar transacções;
• Sejam necessários no âmbito de acções de defesa e/ou protecção de direitos da Lisboa-FCE, dos seus Clientes e/ou Utilizadores.
Sempre que pretender poderá actualizar os seus dados pessoais, incluindo os seus consentimentos podendo, para esse efeito, contactar-nos através dos seguintes endereços: Carta: dirigida à LISBOA-FCE,  para Rua do Bojador, Parque das Nações, 1998-010 Lisboa, PORTUGAL</t>
  </si>
  <si>
    <t xml:space="preserve">Se for uma REGIÃO AUTÓNOMA, indique qual: (Aplica-se apenas às Empresas Portuguesas)   </t>
  </si>
  <si>
    <t>&gt;18</t>
  </si>
  <si>
    <t xml:space="preserve">NOTA: Esta acção insere-se no Projecto Conjunto PORTUGAL2020 SI Internacionalização de PME, pelo que as PME consideradas elegíveis, de acordo com as condições de participação em anexo, serão reembolsadas aquando do encerramento do projecto, em cerca de 50% dos custos elegíveis desta iniciativa. O valor final de incentivo será concedido tendo igualmente em conta o diferencial entre os custos finais apurados e o custo suportado nesta fase pela empresa. As empresas da região de Lisboa poderão ser objecto  de incentivo dos seus custos directos elegíveis a uma taxa de 40%. A empresa terá que efectuar o seu registo. </t>
  </si>
  <si>
    <t>&gt;18 m2</t>
  </si>
  <si>
    <r>
      <rPr>
        <b/>
        <sz val="12"/>
        <color theme="3"/>
        <rFont val="Calibri"/>
        <family val="2"/>
      </rPr>
      <t>I</t>
    </r>
    <r>
      <rPr>
        <sz val="8"/>
        <color theme="3"/>
        <rFont val="Calibri"/>
        <family val="2"/>
      </rPr>
      <t>nscrição no catálogo Oficial da FIC e no catálogo da participação colectiva das Empresas Portuguesas.</t>
    </r>
  </si>
  <si>
    <r>
      <rPr>
        <b/>
        <sz val="12"/>
        <color theme="3"/>
        <rFont val="Calibri"/>
        <family val="2"/>
      </rPr>
      <t>P</t>
    </r>
    <r>
      <rPr>
        <sz val="8"/>
        <color theme="3"/>
        <rFont val="Calibri"/>
        <family val="2"/>
      </rPr>
      <t xml:space="preserve">assagem aérea em classe económica de Lisboa/Porto/Cidade da Praia/Lisboa para 1 pessoa por Empresa.   </t>
    </r>
    <r>
      <rPr>
        <b/>
        <sz val="8"/>
        <color theme="3"/>
        <rFont val="Calibri"/>
        <family val="2"/>
      </rPr>
      <t>(PACOTE COMPLETO)</t>
    </r>
  </si>
  <si>
    <r>
      <rPr>
        <b/>
        <sz val="12"/>
        <color theme="3"/>
        <rFont val="Calibri"/>
        <family val="2"/>
      </rPr>
      <t>A</t>
    </r>
    <r>
      <rPr>
        <sz val="8"/>
        <color theme="3"/>
        <rFont val="Calibri"/>
        <family val="2"/>
      </rPr>
      <t xml:space="preserve">lojamento em Hotel**** (4) para uma pessoa, em regime de dormida e pequeno-almoço (6 noites).  </t>
    </r>
    <r>
      <rPr>
        <b/>
        <sz val="8"/>
        <color theme="3"/>
        <rFont val="Calibri"/>
        <family val="2"/>
      </rPr>
      <t xml:space="preserve"> (PACOTE COMPLETO)</t>
    </r>
  </si>
  <si>
    <r>
      <rPr>
        <b/>
        <sz val="12"/>
        <color theme="3"/>
        <rFont val="Calibri"/>
        <family val="2"/>
      </rPr>
      <t>T</t>
    </r>
    <r>
      <rPr>
        <sz val="8"/>
        <color theme="3"/>
        <rFont val="Calibri"/>
        <family val="2"/>
      </rPr>
      <t xml:space="preserve">ransfer aeroporto/hotel/aeroporto/hotel      </t>
    </r>
    <r>
      <rPr>
        <b/>
        <sz val="8"/>
        <color theme="3"/>
        <rFont val="Calibri"/>
        <family val="2"/>
      </rPr>
      <t xml:space="preserve"> (PACOTE COMPLETO)</t>
    </r>
  </si>
  <si>
    <t>Instalações da FIC, Cidade da Praia</t>
  </si>
  <si>
    <t>Ilha de Santiago  -   Cabo Verde</t>
  </si>
  <si>
    <t>ines.silva@fundacaoaip.pt</t>
  </si>
  <si>
    <t>T: 00-351-21-892 14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</si>
</sst>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164" formatCode="dd\ \/\ mm\ \/\ yyyy"/>
    <numFmt numFmtId="165" formatCode="#,##0.00\ &quot;€&quot;"/>
    <numFmt numFmtId="166" formatCode="[$€-2]\ #,##0.00;[Red]\-[$€-2]\ #,##0.00"/>
    <numFmt numFmtId="167" formatCode="dd/mm/yy;@"/>
  </numFmts>
  <fonts count="90" x14ac:knownFonts="1">
    <font>
      <sz val="10"/>
      <name val="Arial"/>
    </font>
    <font>
      <sz val="9"/>
      <color theme="1"/>
      <name val="Calibri"/>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u/>
      <sz val="10"/>
      <color theme="10"/>
      <name val="Arial"/>
      <family val="2"/>
    </font>
    <font>
      <b/>
      <u/>
      <sz val="8"/>
      <color theme="3"/>
      <name val="Calibri"/>
      <family val="2"/>
    </font>
    <font>
      <b/>
      <sz val="8"/>
      <color theme="3"/>
      <name val="Calibri"/>
      <family val="2"/>
    </font>
    <font>
      <sz val="8"/>
      <color theme="3"/>
      <name val="Calibri"/>
      <family val="2"/>
    </font>
    <font>
      <sz val="8"/>
      <name val="Calibri"/>
      <family val="2"/>
    </font>
    <font>
      <sz val="9"/>
      <name val="Calibri"/>
      <family val="2"/>
    </font>
    <font>
      <sz val="10"/>
      <name val="Calibri"/>
      <family val="2"/>
    </font>
    <font>
      <sz val="8"/>
      <color rgb="FF1F497D"/>
      <name val="Calibri"/>
      <family val="2"/>
    </font>
    <font>
      <b/>
      <sz val="8"/>
      <color rgb="FF1F497D"/>
      <name val="Calibri"/>
      <family val="2"/>
    </font>
    <font>
      <sz val="11"/>
      <name val="Calibri"/>
      <family val="2"/>
    </font>
    <font>
      <b/>
      <sz val="8"/>
      <color rgb="FFFF0000"/>
      <name val="Rockwell Extra Bold"/>
      <family val="1"/>
    </font>
    <font>
      <b/>
      <sz val="8"/>
      <color rgb="FFFF0000"/>
      <name val="Calibri"/>
      <family val="2"/>
    </font>
    <font>
      <b/>
      <sz val="8"/>
      <name val="Calibri"/>
      <family val="2"/>
    </font>
    <font>
      <b/>
      <sz val="10"/>
      <color theme="3"/>
      <name val="Calibri"/>
      <family val="2"/>
    </font>
    <font>
      <sz val="8"/>
      <color theme="0"/>
      <name val="Calibri"/>
      <family val="2"/>
    </font>
    <font>
      <sz val="7"/>
      <color theme="3"/>
      <name val="Calibri"/>
      <family val="2"/>
    </font>
    <font>
      <sz val="7"/>
      <name val="Calibri"/>
      <family val="2"/>
    </font>
    <font>
      <sz val="8"/>
      <color theme="1" tint="0.34998626667073579"/>
      <name val="Calibri"/>
      <family val="2"/>
    </font>
    <font>
      <b/>
      <sz val="8"/>
      <color theme="3"/>
      <name val="Calibri"/>
      <family val="2"/>
      <scheme val="minor"/>
    </font>
    <font>
      <b/>
      <u/>
      <sz val="8"/>
      <color theme="10"/>
      <name val="Calibri"/>
      <family val="2"/>
      <scheme val="minor"/>
    </font>
    <font>
      <b/>
      <u/>
      <sz val="8"/>
      <color rgb="FF0000FF"/>
      <name val="Calibri"/>
      <family val="2"/>
      <scheme val="minor"/>
    </font>
    <font>
      <sz val="9"/>
      <color theme="3"/>
      <name val="Calibri"/>
      <family val="2"/>
    </font>
    <font>
      <b/>
      <sz val="14"/>
      <color theme="3"/>
      <name val="Calibri"/>
      <family val="2"/>
    </font>
    <font>
      <u/>
      <sz val="10"/>
      <color rgb="FF0000FF"/>
      <name val="Arial"/>
      <family val="2"/>
    </font>
    <font>
      <u/>
      <sz val="9"/>
      <color theme="10"/>
      <name val="Calibri"/>
      <family val="2"/>
    </font>
    <font>
      <u/>
      <sz val="8"/>
      <color theme="10"/>
      <name val="Calibri"/>
      <family val="2"/>
    </font>
    <font>
      <b/>
      <sz val="8"/>
      <color theme="3"/>
      <name val="Symbol"/>
      <family val="1"/>
      <charset val="2"/>
    </font>
    <font>
      <sz val="8"/>
      <color theme="1" tint="0.34998626667073579"/>
      <name val="Calibri"/>
      <family val="2"/>
      <scheme val="minor"/>
    </font>
    <font>
      <b/>
      <sz val="8"/>
      <color theme="0" tint="-0.499984740745262"/>
      <name val="Calibri"/>
      <family val="2"/>
    </font>
    <font>
      <sz val="8"/>
      <color theme="3"/>
      <name val="Calibri"/>
      <family val="2"/>
      <scheme val="minor"/>
    </font>
    <font>
      <sz val="8"/>
      <color rgb="FFFF0000"/>
      <name val="Calibri"/>
      <family val="2"/>
    </font>
    <font>
      <b/>
      <sz val="9"/>
      <color theme="3"/>
      <name val="Calibri"/>
      <family val="2"/>
    </font>
    <font>
      <b/>
      <sz val="12"/>
      <color theme="3"/>
      <name val="Calibri"/>
      <family val="2"/>
    </font>
    <font>
      <sz val="8"/>
      <color rgb="FF333333"/>
      <name val="Calibri"/>
      <family val="2"/>
    </font>
    <font>
      <sz val="9"/>
      <color theme="3"/>
      <name val="Calibri"/>
      <family val="2"/>
      <scheme val="minor"/>
    </font>
    <font>
      <sz val="9"/>
      <color rgb="FFFF0000"/>
      <name val="Calibri"/>
      <family val="2"/>
    </font>
    <font>
      <b/>
      <u/>
      <sz val="9"/>
      <color theme="10"/>
      <name val="Calibri"/>
      <family val="2"/>
    </font>
    <font>
      <b/>
      <sz val="16"/>
      <color theme="3"/>
      <name val="Calibri"/>
      <family val="2"/>
    </font>
    <font>
      <sz val="8"/>
      <color rgb="FFFF0000"/>
      <name val="Calibri"/>
      <family val="2"/>
      <scheme val="minor"/>
    </font>
    <font>
      <b/>
      <u/>
      <sz val="8"/>
      <color theme="10"/>
      <name val="Arial"/>
      <family val="2"/>
    </font>
    <font>
      <b/>
      <sz val="12"/>
      <name val="Calibri"/>
      <family val="2"/>
    </font>
    <font>
      <sz val="11"/>
      <color theme="3"/>
      <name val="Calibri"/>
      <family val="2"/>
    </font>
    <font>
      <sz val="10"/>
      <color theme="3"/>
      <name val="Calibri"/>
      <family val="2"/>
    </font>
    <font>
      <sz val="8"/>
      <color rgb="FF1F497D"/>
      <name val="Calibri"/>
      <family val="2"/>
      <scheme val="minor"/>
    </font>
    <font>
      <b/>
      <u/>
      <sz val="8"/>
      <color theme="10"/>
      <name val="Calibri"/>
      <family val="2"/>
    </font>
    <font>
      <b/>
      <sz val="10"/>
      <color theme="3"/>
      <name val="Calibri"/>
      <family val="2"/>
      <scheme val="minor"/>
    </font>
    <font>
      <b/>
      <sz val="9"/>
      <color theme="3"/>
      <name val="Calibri"/>
      <family val="2"/>
      <scheme val="minor"/>
    </font>
    <font>
      <b/>
      <u/>
      <sz val="9"/>
      <color rgb="FF0000FF"/>
      <name val="Calibri"/>
      <family val="2"/>
      <scheme val="minor"/>
    </font>
    <font>
      <sz val="8"/>
      <color theme="0"/>
      <name val="Calibri"/>
      <family val="2"/>
      <scheme val="minor"/>
    </font>
    <font>
      <sz val="8"/>
      <name val="Calibri"/>
      <family val="2"/>
      <scheme val="minor"/>
    </font>
    <font>
      <sz val="9"/>
      <color theme="0"/>
      <name val="Wingdings 3"/>
      <family val="1"/>
      <charset val="2"/>
    </font>
    <font>
      <b/>
      <sz val="8"/>
      <color rgb="FF0000FF"/>
      <name val="Calibri"/>
      <family val="2"/>
    </font>
    <font>
      <sz val="8"/>
      <color theme="0" tint="-0.34998626667073579"/>
      <name val="Calibri"/>
      <family val="2"/>
    </font>
    <font>
      <b/>
      <u/>
      <sz val="10"/>
      <color theme="10"/>
      <name val="Calibri"/>
      <family val="2"/>
    </font>
    <font>
      <b/>
      <sz val="11"/>
      <color theme="3"/>
      <name val="Calibri"/>
      <family val="2"/>
    </font>
    <font>
      <b/>
      <sz val="8"/>
      <color theme="0"/>
      <name val="Calibri"/>
      <family val="2"/>
    </font>
    <font>
      <b/>
      <u/>
      <sz val="10"/>
      <color theme="10"/>
      <name val="Arial"/>
      <family val="2"/>
    </font>
    <font>
      <sz val="11"/>
      <color theme="0"/>
      <name val="Calibri"/>
      <family val="2"/>
    </font>
    <font>
      <sz val="10"/>
      <color theme="0"/>
      <name val="Calibri"/>
      <family val="2"/>
    </font>
    <font>
      <sz val="8"/>
      <color theme="0"/>
      <name val="Wingdings 3"/>
      <family val="1"/>
      <charset val="2"/>
    </font>
    <font>
      <b/>
      <sz val="9"/>
      <color theme="0"/>
      <name val="Calibri"/>
      <family val="2"/>
    </font>
    <font>
      <sz val="9"/>
      <color theme="0"/>
      <name val="Calibri"/>
      <family val="2"/>
    </font>
    <font>
      <sz val="10"/>
      <color theme="0"/>
      <name val="Times New Roman"/>
      <family val="1"/>
    </font>
  </fonts>
  <fills count="48">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E1FFE1"/>
        <bgColor indexed="64"/>
      </patternFill>
    </fill>
    <fill>
      <patternFill patternType="solid">
        <fgColor theme="5" tint="0.59999389629810485"/>
        <bgColor indexed="64"/>
      </patternFill>
    </fill>
    <fill>
      <patternFill patternType="solid">
        <fgColor rgb="FFCCFF99"/>
        <bgColor indexed="64"/>
      </patternFill>
    </fill>
    <fill>
      <patternFill patternType="solid">
        <fgColor theme="0" tint="-0.14999847407452621"/>
        <bgColor indexed="64"/>
      </patternFill>
    </fill>
  </fills>
  <borders count="10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top/>
      <bottom style="hair">
        <color rgb="FF92D050"/>
      </bottom>
      <diagonal/>
    </border>
    <border>
      <left style="thick">
        <color theme="3"/>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hair">
        <color rgb="FF92D050"/>
      </top>
      <bottom style="hair">
        <color rgb="FF92D050"/>
      </bottom>
      <diagonal/>
    </border>
    <border>
      <left/>
      <right/>
      <top style="hair">
        <color rgb="FF92D050"/>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right style="thick">
        <color theme="3"/>
      </right>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theme="0"/>
      </top>
      <bottom/>
      <diagonal/>
    </border>
    <border>
      <left/>
      <right/>
      <top/>
      <bottom style="medium">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0"/>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style="thick">
        <color theme="3"/>
      </right>
      <top/>
      <bottom style="thick">
        <color theme="0"/>
      </bottom>
      <diagonal/>
    </border>
    <border>
      <left/>
      <right/>
      <top/>
      <bottom style="thin">
        <color theme="0" tint="-0.24994659260841701"/>
      </bottom>
      <diagonal/>
    </border>
    <border>
      <left/>
      <right/>
      <top style="thin">
        <color theme="0" tint="-0.24994659260841701"/>
      </top>
      <bottom/>
      <diagonal/>
    </border>
    <border>
      <left/>
      <right/>
      <top style="thick">
        <color theme="0"/>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bottom style="hair">
        <color theme="0" tint="-0.34998626667073579"/>
      </bottom>
      <diagonal/>
    </border>
    <border>
      <left style="thick">
        <color theme="3"/>
      </left>
      <right/>
      <top style="medium">
        <color theme="3"/>
      </top>
      <bottom/>
      <diagonal/>
    </border>
    <border>
      <left/>
      <right/>
      <top style="medium">
        <color theme="3"/>
      </top>
      <bottom/>
      <diagonal/>
    </border>
    <border>
      <left/>
      <right style="thick">
        <color theme="3"/>
      </right>
      <top style="medium">
        <color theme="3"/>
      </top>
      <bottom/>
      <diagonal/>
    </border>
    <border>
      <left/>
      <right/>
      <top style="medium">
        <color theme="3"/>
      </top>
      <bottom style="hair">
        <color rgb="FF92D050"/>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style="medium">
        <color rgb="FF92D050"/>
      </left>
      <right style="medium">
        <color rgb="FF92D050"/>
      </right>
      <top/>
      <bottom style="medium">
        <color rgb="FF92D050"/>
      </bottom>
      <diagonal/>
    </border>
    <border>
      <left style="medium">
        <color rgb="FF92D050"/>
      </left>
      <right/>
      <top/>
      <bottom style="medium">
        <color rgb="FF92D050"/>
      </bottom>
      <diagonal/>
    </border>
    <border>
      <left/>
      <right style="medium">
        <color rgb="FF92D050"/>
      </right>
      <top/>
      <bottom style="medium">
        <color rgb="FF92D050"/>
      </bottom>
      <diagonal/>
    </border>
    <border>
      <left/>
      <right/>
      <top/>
      <bottom style="medium">
        <color rgb="FF92D050"/>
      </bottom>
      <diagonal/>
    </border>
    <border>
      <left/>
      <right/>
      <top style="medium">
        <color rgb="FF92D050"/>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hair">
        <color theme="3"/>
      </left>
      <right style="hair">
        <color theme="3"/>
      </right>
      <top style="hair">
        <color theme="3"/>
      </top>
      <bottom/>
      <diagonal/>
    </border>
    <border>
      <left style="hair">
        <color theme="3"/>
      </left>
      <right style="hair">
        <color theme="3"/>
      </right>
      <top/>
      <bottom/>
      <diagonal/>
    </border>
    <border>
      <left style="hair">
        <color theme="3"/>
      </left>
      <right style="hair">
        <color theme="3"/>
      </right>
      <top/>
      <bottom style="hair">
        <color theme="3"/>
      </bottom>
      <diagonal/>
    </border>
    <border>
      <left/>
      <right style="thin">
        <color indexed="64"/>
      </right>
      <top style="thin">
        <color indexed="64"/>
      </top>
      <bottom style="thin">
        <color indexed="64"/>
      </bottom>
      <diagonal/>
    </border>
    <border>
      <left style="medium">
        <color theme="3"/>
      </left>
      <right/>
      <top/>
      <bottom style="thin">
        <color theme="0" tint="-0.24994659260841701"/>
      </bottom>
      <diagonal/>
    </border>
    <border>
      <left/>
      <right style="medium">
        <color theme="3"/>
      </right>
      <top/>
      <bottom style="thin">
        <color theme="0" tint="-0.24994659260841701"/>
      </bottom>
      <diagonal/>
    </border>
    <border>
      <left style="medium">
        <color theme="3"/>
      </left>
      <right/>
      <top style="thin">
        <color theme="0" tint="-0.24994659260841701"/>
      </top>
      <bottom/>
      <diagonal/>
    </border>
    <border>
      <left/>
      <right style="medium">
        <color theme="3"/>
      </right>
      <top style="thin">
        <color theme="0" tint="-0.24994659260841701"/>
      </top>
      <bottom/>
      <diagonal/>
    </border>
    <border>
      <left style="medium">
        <color rgb="FF92D050"/>
      </left>
      <right/>
      <top/>
      <bottom/>
      <diagonal/>
    </border>
    <border>
      <left/>
      <right style="medium">
        <color rgb="FF92D05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theme="3"/>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hair">
        <color theme="3"/>
      </right>
      <top style="medium">
        <color indexed="64"/>
      </top>
      <bottom style="hair">
        <color theme="3"/>
      </bottom>
      <diagonal/>
    </border>
    <border>
      <left style="hair">
        <color theme="3"/>
      </left>
      <right style="hair">
        <color theme="3"/>
      </right>
      <top style="medium">
        <color indexed="64"/>
      </top>
      <bottom style="hair">
        <color theme="3"/>
      </bottom>
      <diagonal/>
    </border>
    <border>
      <left style="hair">
        <color theme="3"/>
      </left>
      <right style="medium">
        <color indexed="64"/>
      </right>
      <top style="medium">
        <color indexed="64"/>
      </top>
      <bottom style="hair">
        <color theme="3"/>
      </bottom>
      <diagonal/>
    </border>
    <border>
      <left style="hair">
        <color theme="3"/>
      </left>
      <right style="hair">
        <color theme="3"/>
      </right>
      <top style="hair">
        <color theme="3"/>
      </top>
      <bottom style="hair">
        <color theme="3"/>
      </bottom>
      <diagonal/>
    </border>
    <border>
      <left style="hair">
        <color theme="3"/>
      </left>
      <right style="medium">
        <color indexed="64"/>
      </right>
      <top style="hair">
        <color theme="3"/>
      </top>
      <bottom style="hair">
        <color theme="3"/>
      </bottom>
      <diagonal/>
    </border>
    <border>
      <left style="hair">
        <color theme="3"/>
      </left>
      <right style="medium">
        <color indexed="64"/>
      </right>
      <top style="hair">
        <color theme="3"/>
      </top>
      <bottom/>
      <diagonal/>
    </border>
    <border>
      <left style="hair">
        <color theme="3"/>
      </left>
      <right style="hair">
        <color theme="3"/>
      </right>
      <top style="hair">
        <color theme="3"/>
      </top>
      <bottom style="medium">
        <color indexed="64"/>
      </bottom>
      <diagonal/>
    </border>
    <border>
      <left style="hair">
        <color theme="3"/>
      </left>
      <right style="medium">
        <color indexed="64"/>
      </right>
      <top style="hair">
        <color theme="3"/>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theme="3"/>
      </right>
      <top style="hair">
        <color theme="3"/>
      </top>
      <bottom style="hair">
        <color theme="3"/>
      </bottom>
      <diagonal/>
    </border>
    <border>
      <left style="medium">
        <color indexed="64"/>
      </left>
      <right style="hair">
        <color theme="3"/>
      </right>
      <top style="hair">
        <color theme="3"/>
      </top>
      <bottom style="medium">
        <color indexed="64"/>
      </bottom>
      <diagonal/>
    </border>
    <border>
      <left style="medium">
        <color indexed="64"/>
      </left>
      <right style="hair">
        <color theme="3"/>
      </right>
      <top style="hair">
        <color theme="3"/>
      </top>
      <bottom/>
      <diagonal/>
    </border>
    <border>
      <left style="medium">
        <color indexed="64"/>
      </left>
      <right style="hair">
        <color indexed="64"/>
      </right>
      <top style="hair">
        <color theme="3"/>
      </top>
      <bottom style="hair">
        <color theme="3"/>
      </bottom>
      <diagonal/>
    </border>
  </borders>
  <cellStyleXfs count="91">
    <xf numFmtId="0" fontId="0" fillId="0" borderId="0"/>
    <xf numFmtId="0" fontId="2"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2" fillId="10" borderId="0" applyNumberFormat="0" applyBorder="0" applyAlignment="0" applyProtection="0"/>
    <xf numFmtId="0" fontId="2" fillId="21" borderId="0" applyNumberFormat="0" applyBorder="0" applyAlignment="0" applyProtection="0"/>
    <xf numFmtId="0" fontId="3" fillId="22" borderId="0" applyNumberFormat="0" applyBorder="0" applyAlignment="0" applyProtection="0"/>
    <xf numFmtId="0" fontId="3" fillId="14" borderId="0" applyNumberFormat="0" applyBorder="0" applyAlignment="0" applyProtection="0"/>
    <xf numFmtId="0" fontId="2" fillId="23" borderId="0" applyNumberFormat="0" applyBorder="0" applyAlignment="0" applyProtection="0"/>
    <xf numFmtId="0" fontId="4" fillId="14" borderId="0" applyNumberFormat="0" applyBorder="0" applyAlignment="0" applyProtection="0"/>
    <xf numFmtId="0" fontId="5" fillId="24" borderId="1" applyNumberFormat="0" applyAlignment="0" applyProtection="0"/>
    <xf numFmtId="0" fontId="6" fillId="15" borderId="2" applyNumberFormat="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9" fillId="28"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23" borderId="1" applyNumberFormat="0" applyAlignment="0" applyProtection="0"/>
    <xf numFmtId="0" fontId="14" fillId="0" borderId="6" applyNumberFormat="0" applyFill="0" applyAlignment="0" applyProtection="0"/>
    <xf numFmtId="0" fontId="15" fillId="23" borderId="0" applyNumberFormat="0" applyBorder="0" applyAlignment="0" applyProtection="0"/>
    <xf numFmtId="0" fontId="7" fillId="22" borderId="7" applyNumberFormat="0" applyFont="0" applyAlignment="0" applyProtection="0"/>
    <xf numFmtId="0" fontId="16" fillId="24" borderId="8" applyNumberFormat="0" applyAlignment="0" applyProtection="0"/>
    <xf numFmtId="4" fontId="17" fillId="29" borderId="9" applyNumberFormat="0" applyProtection="0">
      <alignment vertical="center"/>
    </xf>
    <xf numFmtId="4" fontId="18" fillId="29" borderId="9" applyNumberFormat="0" applyProtection="0">
      <alignment vertical="center"/>
    </xf>
    <xf numFmtId="4" fontId="17" fillId="29" borderId="9" applyNumberFormat="0" applyProtection="0">
      <alignment horizontal="left" vertical="center" indent="1"/>
    </xf>
    <xf numFmtId="0" fontId="17" fillId="29" borderId="9" applyNumberFormat="0" applyProtection="0">
      <alignment horizontal="left" vertical="top" indent="1"/>
    </xf>
    <xf numFmtId="4" fontId="17" fillId="30" borderId="0" applyNumberFormat="0" applyProtection="0">
      <alignment horizontal="left" vertical="center" indent="1"/>
    </xf>
    <xf numFmtId="4" fontId="19" fillId="2" borderId="9" applyNumberFormat="0" applyProtection="0">
      <alignment horizontal="right" vertical="center"/>
    </xf>
    <xf numFmtId="4" fontId="19" fillId="4" borderId="9" applyNumberFormat="0" applyProtection="0">
      <alignment horizontal="right" vertical="center"/>
    </xf>
    <xf numFmtId="4" fontId="19" fillId="31" borderId="9" applyNumberFormat="0" applyProtection="0">
      <alignment horizontal="right" vertical="center"/>
    </xf>
    <xf numFmtId="4" fontId="19" fillId="6" borderId="9" applyNumberFormat="0" applyProtection="0">
      <alignment horizontal="right" vertical="center"/>
    </xf>
    <xf numFmtId="4" fontId="19" fillId="7" borderId="9" applyNumberFormat="0" applyProtection="0">
      <alignment horizontal="right" vertical="center"/>
    </xf>
    <xf numFmtId="4" fontId="19" fillId="32" borderId="9" applyNumberFormat="0" applyProtection="0">
      <alignment horizontal="right" vertical="center"/>
    </xf>
    <xf numFmtId="4" fontId="19" fillId="33" borderId="9" applyNumberFormat="0" applyProtection="0">
      <alignment horizontal="right" vertical="center"/>
    </xf>
    <xf numFmtId="4" fontId="19" fillId="34" borderId="9" applyNumberFormat="0" applyProtection="0">
      <alignment horizontal="right" vertical="center"/>
    </xf>
    <xf numFmtId="4" fontId="19" fillId="5" borderId="9" applyNumberFormat="0" applyProtection="0">
      <alignment horizontal="right" vertical="center"/>
    </xf>
    <xf numFmtId="4" fontId="17" fillId="35" borderId="10" applyNumberFormat="0" applyProtection="0">
      <alignment horizontal="left" vertical="center" indent="1"/>
    </xf>
    <xf numFmtId="4" fontId="19" fillId="36" borderId="0" applyNumberFormat="0" applyProtection="0">
      <alignment horizontal="left" vertical="center" indent="1"/>
    </xf>
    <xf numFmtId="4" fontId="20" fillId="37" borderId="0" applyNumberFormat="0" applyProtection="0">
      <alignment horizontal="left" vertical="center" indent="1"/>
    </xf>
    <xf numFmtId="4" fontId="19" fillId="30" borderId="9" applyNumberFormat="0" applyProtection="0">
      <alignment horizontal="right" vertical="center"/>
    </xf>
    <xf numFmtId="4" fontId="21" fillId="36" borderId="0" applyNumberFormat="0" applyProtection="0">
      <alignment horizontal="left" vertical="center" indent="1"/>
    </xf>
    <xf numFmtId="4" fontId="21" fillId="30" borderId="0" applyNumberFormat="0" applyProtection="0">
      <alignment horizontal="left" vertical="center" indent="1"/>
    </xf>
    <xf numFmtId="0" fontId="7" fillId="37" borderId="9" applyNumberFormat="0" applyProtection="0">
      <alignment horizontal="left" vertical="center" indent="1"/>
    </xf>
    <xf numFmtId="0" fontId="7" fillId="37" borderId="9" applyNumberFormat="0" applyProtection="0">
      <alignment horizontal="left" vertical="top" indent="1"/>
    </xf>
    <xf numFmtId="0" fontId="7" fillId="30" borderId="9" applyNumberFormat="0" applyProtection="0">
      <alignment horizontal="left" vertical="center" indent="1"/>
    </xf>
    <xf numFmtId="0" fontId="7" fillId="30" borderId="9" applyNumberFormat="0" applyProtection="0">
      <alignment horizontal="left" vertical="top" indent="1"/>
    </xf>
    <xf numFmtId="0" fontId="7" fillId="3" borderId="9" applyNumberFormat="0" applyProtection="0">
      <alignment horizontal="left" vertical="center" indent="1"/>
    </xf>
    <xf numFmtId="0" fontId="7" fillId="3" borderId="9" applyNumberFormat="0" applyProtection="0">
      <alignment horizontal="left" vertical="top" indent="1"/>
    </xf>
    <xf numFmtId="0" fontId="7" fillId="36" borderId="9" applyNumberFormat="0" applyProtection="0">
      <alignment horizontal="left" vertical="center" indent="1"/>
    </xf>
    <xf numFmtId="0" fontId="7" fillId="36" borderId="9" applyNumberFormat="0" applyProtection="0">
      <alignment horizontal="left" vertical="top" indent="1"/>
    </xf>
    <xf numFmtId="0" fontId="7" fillId="38" borderId="11" applyNumberFormat="0">
      <protection locked="0"/>
    </xf>
    <xf numFmtId="4" fontId="19" fillId="39" borderId="9" applyNumberFormat="0" applyProtection="0">
      <alignment vertical="center"/>
    </xf>
    <xf numFmtId="4" fontId="22" fillId="39" borderId="9" applyNumberFormat="0" applyProtection="0">
      <alignment vertical="center"/>
    </xf>
    <xf numFmtId="4" fontId="19" fillId="39" borderId="9" applyNumberFormat="0" applyProtection="0">
      <alignment horizontal="left" vertical="center" indent="1"/>
    </xf>
    <xf numFmtId="0" fontId="19" fillId="39" borderId="9" applyNumberFormat="0" applyProtection="0">
      <alignment horizontal="left" vertical="top" indent="1"/>
    </xf>
    <xf numFmtId="4" fontId="19" fillId="36" borderId="9" applyNumberFormat="0" applyProtection="0">
      <alignment horizontal="right" vertical="center"/>
    </xf>
    <xf numFmtId="4" fontId="22" fillId="36" borderId="9" applyNumberFormat="0" applyProtection="0">
      <alignment horizontal="right" vertical="center"/>
    </xf>
    <xf numFmtId="4" fontId="19" fillId="30" borderId="9" applyNumberFormat="0" applyProtection="0">
      <alignment horizontal="left" vertical="center" indent="1"/>
    </xf>
    <xf numFmtId="0" fontId="19" fillId="30" borderId="9" applyNumberFormat="0" applyProtection="0">
      <alignment horizontal="left" vertical="top" indent="1"/>
    </xf>
    <xf numFmtId="4" fontId="23" fillId="40" borderId="0" applyNumberFormat="0" applyProtection="0">
      <alignment horizontal="left" vertical="center" indent="1"/>
    </xf>
    <xf numFmtId="4" fontId="24" fillId="36" borderId="9" applyNumberFormat="0" applyProtection="0">
      <alignment horizontal="right" vertical="center"/>
    </xf>
    <xf numFmtId="0" fontId="25" fillId="0" borderId="0" applyNumberFormat="0" applyFill="0" applyBorder="0" applyAlignment="0" applyProtection="0"/>
    <xf numFmtId="0" fontId="8" fillId="0" borderId="12" applyNumberFormat="0" applyFill="0" applyAlignment="0" applyProtection="0"/>
    <xf numFmtId="0" fontId="26" fillId="0" borderId="0" applyNumberFormat="0" applyFill="0" applyBorder="0" applyAlignment="0" applyProtection="0"/>
    <xf numFmtId="0" fontId="7" fillId="0" borderId="0"/>
    <xf numFmtId="0" fontId="27" fillId="0" borderId="0" applyNumberFormat="0" applyFill="0" applyBorder="0" applyAlignment="0" applyProtection="0">
      <alignment vertical="top"/>
      <protection locked="0"/>
    </xf>
    <xf numFmtId="0" fontId="1" fillId="0" borderId="0"/>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1" fillId="0" borderId="0"/>
    <xf numFmtId="0" fontId="7" fillId="0" borderId="0"/>
    <xf numFmtId="0" fontId="1" fillId="0" borderId="0"/>
  </cellStyleXfs>
  <cellXfs count="535">
    <xf numFmtId="0" fontId="0" fillId="0" borderId="0" xfId="0"/>
    <xf numFmtId="0" fontId="31" fillId="0" borderId="0" xfId="0" applyFont="1"/>
    <xf numFmtId="0" fontId="32" fillId="0" borderId="0" xfId="0" applyFont="1"/>
    <xf numFmtId="0" fontId="33" fillId="0" borderId="0" xfId="0" applyFont="1"/>
    <xf numFmtId="0" fontId="30" fillId="0" borderId="0" xfId="83" applyFont="1" applyProtection="1">
      <protection hidden="1"/>
    </xf>
    <xf numFmtId="0" fontId="36" fillId="0" borderId="0" xfId="0" applyFont="1"/>
    <xf numFmtId="0" fontId="30" fillId="0" borderId="0" xfId="84" applyFont="1" applyBorder="1" applyAlignment="1" applyProtection="1">
      <alignment horizontal="left"/>
      <protection hidden="1"/>
    </xf>
    <xf numFmtId="0" fontId="30" fillId="0" borderId="0" xfId="83" applyFont="1" applyAlignment="1" applyProtection="1">
      <alignment horizontal="center"/>
      <protection hidden="1"/>
    </xf>
    <xf numFmtId="0" fontId="30" fillId="0" borderId="0" xfId="0" applyFont="1" applyProtection="1">
      <protection hidden="1"/>
    </xf>
    <xf numFmtId="0" fontId="29" fillId="0" borderId="0" xfId="0" applyFont="1" applyProtection="1">
      <protection hidden="1"/>
    </xf>
    <xf numFmtId="0" fontId="34" fillId="0" borderId="0" xfId="0" applyFont="1" applyAlignment="1" applyProtection="1">
      <alignment horizontal="left" vertical="center" wrapText="1"/>
      <protection hidden="1"/>
    </xf>
    <xf numFmtId="0" fontId="30" fillId="0" borderId="0" xfId="0" applyFont="1"/>
    <xf numFmtId="0" fontId="29" fillId="0" borderId="14" xfId="0" applyFont="1" applyBorder="1" applyAlignment="1" applyProtection="1">
      <alignment wrapText="1"/>
      <protection hidden="1"/>
    </xf>
    <xf numFmtId="0" fontId="39" fillId="0" borderId="14" xfId="0" applyFont="1" applyBorder="1" applyProtection="1">
      <protection hidden="1"/>
    </xf>
    <xf numFmtId="0" fontId="29" fillId="0" borderId="14" xfId="0" applyFont="1" applyBorder="1" applyAlignment="1" applyProtection="1">
      <alignment vertical="center" textRotation="90"/>
      <protection hidden="1"/>
    </xf>
    <xf numFmtId="0" fontId="30" fillId="0" borderId="14" xfId="0" applyFont="1" applyBorder="1" applyProtection="1">
      <protection hidden="1"/>
    </xf>
    <xf numFmtId="0" fontId="31" fillId="0" borderId="14" xfId="0" applyFont="1" applyBorder="1" applyAlignment="1" applyProtection="1">
      <alignment horizontal="center" vertical="center"/>
      <protection hidden="1"/>
    </xf>
    <xf numFmtId="0" fontId="34" fillId="0" borderId="14" xfId="0" applyFont="1" applyBorder="1" applyAlignment="1" applyProtection="1">
      <alignment horizontal="justify" vertical="center" wrapText="1"/>
      <protection hidden="1"/>
    </xf>
    <xf numFmtId="0" fontId="31" fillId="0" borderId="14" xfId="0" applyFont="1" applyBorder="1" applyAlignment="1">
      <alignment horizontal="center" vertical="center"/>
    </xf>
    <xf numFmtId="0" fontId="37" fillId="0" borderId="0" xfId="0" applyFont="1" applyAlignment="1" applyProtection="1">
      <alignment horizontal="right"/>
      <protection hidden="1"/>
    </xf>
    <xf numFmtId="4" fontId="29" fillId="0" borderId="0" xfId="0" applyNumberFormat="1" applyFont="1" applyProtection="1">
      <protection hidden="1"/>
    </xf>
    <xf numFmtId="0" fontId="30" fillId="0" borderId="0" xfId="83" applyFont="1" applyAlignment="1" applyProtection="1">
      <alignment horizontal="left"/>
      <protection hidden="1"/>
    </xf>
    <xf numFmtId="0" fontId="30" fillId="0" borderId="14" xfId="0" applyFont="1" applyBorder="1"/>
    <xf numFmtId="0" fontId="30" fillId="0" borderId="0" xfId="84" applyFont="1" applyBorder="1" applyAlignment="1" applyProtection="1">
      <alignment horizontal="center"/>
      <protection hidden="1"/>
    </xf>
    <xf numFmtId="0" fontId="31" fillId="0" borderId="0" xfId="0" applyFont="1" applyProtection="1">
      <protection hidden="1"/>
    </xf>
    <xf numFmtId="0" fontId="35" fillId="0" borderId="0" xfId="0" applyFont="1" applyAlignment="1">
      <alignment horizontal="center"/>
    </xf>
    <xf numFmtId="0" fontId="29" fillId="0" borderId="0" xfId="0" applyFont="1" applyAlignment="1" applyProtection="1">
      <alignment horizontal="right"/>
      <protection hidden="1"/>
    </xf>
    <xf numFmtId="0" fontId="30" fillId="0" borderId="23" xfId="0" applyFont="1" applyBorder="1"/>
    <xf numFmtId="0" fontId="31" fillId="0" borderId="14" xfId="0" applyFont="1" applyBorder="1"/>
    <xf numFmtId="0" fontId="42" fillId="0" borderId="23" xfId="0" applyFont="1" applyBorder="1"/>
    <xf numFmtId="0" fontId="30" fillId="0" borderId="23" xfId="0" applyFont="1" applyBorder="1" applyProtection="1">
      <protection hidden="1"/>
    </xf>
    <xf numFmtId="49" fontId="39" fillId="0" borderId="0" xfId="83" applyNumberFormat="1" applyFont="1" applyAlignment="1" applyProtection="1">
      <alignment horizontal="center"/>
      <protection hidden="1"/>
    </xf>
    <xf numFmtId="49" fontId="39" fillId="0" borderId="0" xfId="0" quotePrefix="1" applyNumberFormat="1" applyFont="1" applyAlignment="1" applyProtection="1">
      <alignment horizontal="center"/>
      <protection hidden="1"/>
    </xf>
    <xf numFmtId="49" fontId="39" fillId="0" borderId="0" xfId="0" applyNumberFormat="1" applyFont="1" applyAlignment="1" applyProtection="1">
      <alignment horizontal="center"/>
      <protection hidden="1"/>
    </xf>
    <xf numFmtId="0" fontId="39" fillId="0" borderId="0" xfId="0" applyFont="1" applyAlignment="1" applyProtection="1">
      <alignment horizontal="center"/>
      <protection hidden="1"/>
    </xf>
    <xf numFmtId="0" fontId="30" fillId="0" borderId="0" xfId="0" applyFont="1" applyAlignment="1" applyProtection="1">
      <alignment horizontal="right"/>
      <protection hidden="1"/>
    </xf>
    <xf numFmtId="0" fontId="44" fillId="0" borderId="0" xfId="0" applyFont="1" applyAlignment="1">
      <alignment horizontal="center"/>
    </xf>
    <xf numFmtId="0" fontId="30" fillId="0" borderId="0" xfId="0" applyFont="1" applyAlignment="1">
      <alignment horizontal="right"/>
    </xf>
    <xf numFmtId="0" fontId="29" fillId="0" borderId="0" xfId="0" applyFont="1" applyAlignment="1">
      <alignment horizontal="left"/>
    </xf>
    <xf numFmtId="4" fontId="29" fillId="0" borderId="0" xfId="0" applyNumberFormat="1" applyFont="1"/>
    <xf numFmtId="0" fontId="38" fillId="0" borderId="0" xfId="0" applyFont="1" applyAlignment="1" applyProtection="1">
      <alignment horizontal="right"/>
      <protection hidden="1"/>
    </xf>
    <xf numFmtId="0" fontId="29" fillId="0" borderId="0" xfId="0" applyFont="1"/>
    <xf numFmtId="0" fontId="48" fillId="0" borderId="20" xfId="85" applyFont="1" applyBorder="1" applyProtection="1">
      <protection hidden="1"/>
    </xf>
    <xf numFmtId="0" fontId="48" fillId="0" borderId="21" xfId="85" applyFont="1" applyBorder="1" applyAlignment="1" applyProtection="1">
      <alignment horizontal="center"/>
      <protection hidden="1"/>
    </xf>
    <xf numFmtId="0" fontId="48" fillId="0" borderId="21" xfId="85" applyFont="1" applyBorder="1" applyProtection="1">
      <protection hidden="1"/>
    </xf>
    <xf numFmtId="0" fontId="48" fillId="0" borderId="22" xfId="85" applyFont="1" applyBorder="1" applyProtection="1">
      <protection hidden="1"/>
    </xf>
    <xf numFmtId="0" fontId="48" fillId="0" borderId="0" xfId="85" applyFont="1" applyProtection="1">
      <protection hidden="1"/>
    </xf>
    <xf numFmtId="0" fontId="49" fillId="0" borderId="14" xfId="85" applyFont="1" applyBorder="1" applyProtection="1">
      <protection hidden="1"/>
    </xf>
    <xf numFmtId="0" fontId="49" fillId="0" borderId="23" xfId="85" applyFont="1" applyBorder="1" applyProtection="1">
      <protection hidden="1"/>
    </xf>
    <xf numFmtId="0" fontId="29" fillId="0" borderId="14" xfId="85" applyFont="1" applyBorder="1" applyProtection="1">
      <protection hidden="1"/>
    </xf>
    <xf numFmtId="0" fontId="30" fillId="0" borderId="0" xfId="85" applyFont="1" applyProtection="1">
      <protection hidden="1"/>
    </xf>
    <xf numFmtId="0" fontId="29" fillId="0" borderId="23" xfId="85" applyFont="1" applyBorder="1" applyProtection="1">
      <protection hidden="1"/>
    </xf>
    <xf numFmtId="0" fontId="30" fillId="0" borderId="14" xfId="85" applyFont="1" applyBorder="1" applyProtection="1">
      <protection hidden="1"/>
    </xf>
    <xf numFmtId="0" fontId="30" fillId="0" borderId="0" xfId="85" applyFont="1" applyAlignment="1" applyProtection="1">
      <alignment horizontal="center"/>
      <protection hidden="1"/>
    </xf>
    <xf numFmtId="0" fontId="30" fillId="0" borderId="23" xfId="85" applyFont="1" applyBorder="1" applyProtection="1">
      <protection hidden="1"/>
    </xf>
    <xf numFmtId="0" fontId="30" fillId="0" borderId="0" xfId="85" applyFont="1" applyAlignment="1" applyProtection="1">
      <alignment horizontal="justify" vertical="center"/>
      <protection hidden="1"/>
    </xf>
    <xf numFmtId="0" fontId="52" fillId="0" borderId="0" xfId="86" applyFont="1" applyBorder="1" applyAlignment="1" applyProtection="1">
      <alignment horizontal="left"/>
      <protection hidden="1"/>
    </xf>
    <xf numFmtId="0" fontId="50" fillId="42" borderId="0" xfId="84" applyFont="1" applyFill="1" applyBorder="1" applyAlignment="1" applyProtection="1">
      <alignment horizontal="center" vertical="center"/>
      <protection locked="0" hidden="1"/>
    </xf>
    <xf numFmtId="0" fontId="45" fillId="0" borderId="0" xfId="85" applyFont="1" applyAlignment="1" applyProtection="1">
      <alignment horizontal="center"/>
      <protection hidden="1"/>
    </xf>
    <xf numFmtId="0" fontId="29" fillId="0" borderId="0" xfId="85" applyFont="1" applyAlignment="1" applyProtection="1">
      <alignment horizontal="center" vertical="center"/>
      <protection hidden="1"/>
    </xf>
    <xf numFmtId="0" fontId="52" fillId="0" borderId="0" xfId="86" applyFont="1" applyFill="1" applyBorder="1" applyAlignment="1" applyProtection="1">
      <alignment horizontal="left"/>
      <protection hidden="1"/>
    </xf>
    <xf numFmtId="0" fontId="29" fillId="0" borderId="0" xfId="85" applyFont="1" applyAlignment="1" applyProtection="1">
      <alignment horizontal="left" vertical="center"/>
      <protection hidden="1"/>
    </xf>
    <xf numFmtId="0" fontId="29" fillId="0" borderId="0" xfId="85" applyFont="1" applyAlignment="1" applyProtection="1">
      <alignment vertical="center"/>
      <protection hidden="1"/>
    </xf>
    <xf numFmtId="0" fontId="30" fillId="0" borderId="0" xfId="85" applyFont="1" applyAlignment="1" applyProtection="1">
      <alignment vertical="center"/>
      <protection hidden="1"/>
    </xf>
    <xf numFmtId="164" fontId="29" fillId="0" borderId="0" xfId="85" applyNumberFormat="1" applyFont="1" applyAlignment="1" applyProtection="1">
      <alignment horizontal="center"/>
      <protection hidden="1"/>
    </xf>
    <xf numFmtId="164" fontId="29" fillId="0" borderId="0" xfId="83" applyNumberFormat="1" applyFont="1" applyAlignment="1" applyProtection="1">
      <alignment horizontal="center"/>
      <protection hidden="1"/>
    </xf>
    <xf numFmtId="0" fontId="30" fillId="0" borderId="32" xfId="85" applyFont="1" applyBorder="1" applyProtection="1">
      <protection hidden="1"/>
    </xf>
    <xf numFmtId="0" fontId="29" fillId="0" borderId="33" xfId="85" applyFont="1" applyBorder="1" applyProtection="1">
      <protection hidden="1"/>
    </xf>
    <xf numFmtId="0" fontId="30" fillId="0" borderId="33" xfId="85" applyFont="1" applyBorder="1" applyProtection="1">
      <protection hidden="1"/>
    </xf>
    <xf numFmtId="0" fontId="30" fillId="0" borderId="34" xfId="85" applyFont="1" applyBorder="1" applyProtection="1">
      <protection hidden="1"/>
    </xf>
    <xf numFmtId="0" fontId="48" fillId="0" borderId="0" xfId="85" applyFont="1" applyAlignment="1" applyProtection="1">
      <alignment horizontal="center"/>
      <protection hidden="1"/>
    </xf>
    <xf numFmtId="0" fontId="47" fillId="0" borderId="0" xfId="84" applyFont="1" applyFill="1" applyBorder="1" applyAlignment="1" applyProtection="1">
      <alignment vertical="center"/>
      <protection hidden="1"/>
    </xf>
    <xf numFmtId="0" fontId="30" fillId="0" borderId="0" xfId="0" applyFont="1" applyAlignment="1" applyProtection="1">
      <alignment horizontal="left" vertical="center"/>
      <protection hidden="1"/>
    </xf>
    <xf numFmtId="0" fontId="30" fillId="0" borderId="23" xfId="0" applyFont="1" applyBorder="1" applyAlignment="1" applyProtection="1">
      <alignment horizontal="left" vertical="center"/>
      <protection hidden="1"/>
    </xf>
    <xf numFmtId="0" fontId="29" fillId="0" borderId="0" xfId="0" applyFont="1" applyAlignment="1" applyProtection="1">
      <alignment horizontal="left"/>
      <protection hidden="1"/>
    </xf>
    <xf numFmtId="0" fontId="30" fillId="0" borderId="23" xfId="0" applyFont="1" applyBorder="1" applyAlignment="1" applyProtection="1">
      <alignment horizontal="left"/>
      <protection hidden="1"/>
    </xf>
    <xf numFmtId="0" fontId="30" fillId="0" borderId="31" xfId="0" applyFont="1" applyBorder="1" applyAlignment="1" applyProtection="1">
      <alignment horizontal="left" vertical="center"/>
      <protection hidden="1"/>
    </xf>
    <xf numFmtId="0" fontId="30" fillId="0" borderId="35" xfId="0" applyFont="1" applyBorder="1" applyAlignment="1" applyProtection="1">
      <alignment horizontal="left" vertical="center"/>
      <protection hidden="1"/>
    </xf>
    <xf numFmtId="0" fontId="28" fillId="0" borderId="0" xfId="0" applyFont="1" applyAlignment="1">
      <alignment horizontal="right"/>
    </xf>
    <xf numFmtId="0" fontId="29" fillId="0" borderId="0" xfId="0" applyFont="1" applyAlignment="1" applyProtection="1">
      <alignment vertical="center"/>
      <protection hidden="1"/>
    </xf>
    <xf numFmtId="0" fontId="53" fillId="0" borderId="0" xfId="0" applyFont="1" applyAlignment="1" applyProtection="1">
      <alignment horizontal="right"/>
      <protection hidden="1"/>
    </xf>
    <xf numFmtId="0" fontId="54" fillId="41" borderId="0" xfId="88" applyFont="1" applyFill="1" applyAlignment="1" applyProtection="1">
      <alignment horizontal="center" vertical="center"/>
      <protection hidden="1"/>
    </xf>
    <xf numFmtId="0" fontId="30" fillId="0" borderId="0" xfId="0" applyFont="1" applyAlignment="1" applyProtection="1">
      <alignment vertical="center"/>
      <protection hidden="1"/>
    </xf>
    <xf numFmtId="4" fontId="41" fillId="0" borderId="0" xfId="0" applyNumberFormat="1" applyFont="1" applyAlignment="1">
      <alignment horizontal="center"/>
    </xf>
    <xf numFmtId="0" fontId="29" fillId="0" borderId="0" xfId="0" applyFont="1" applyAlignment="1" applyProtection="1">
      <alignment wrapText="1"/>
      <protection hidden="1"/>
    </xf>
    <xf numFmtId="0" fontId="28" fillId="0" borderId="0" xfId="0" applyFont="1"/>
    <xf numFmtId="0" fontId="30" fillId="0" borderId="38" xfId="0" applyFont="1" applyBorder="1" applyAlignment="1" applyProtection="1">
      <alignment vertical="center"/>
      <protection hidden="1"/>
    </xf>
    <xf numFmtId="0" fontId="30" fillId="0" borderId="14" xfId="0" applyFont="1" applyBorder="1" applyAlignment="1" applyProtection="1">
      <alignment horizontal="left"/>
      <protection hidden="1"/>
    </xf>
    <xf numFmtId="0" fontId="37" fillId="0" borderId="0" xfId="0" applyFont="1" applyAlignment="1" applyProtection="1">
      <alignment horizontal="left"/>
      <protection hidden="1"/>
    </xf>
    <xf numFmtId="0" fontId="30" fillId="0" borderId="0" xfId="0" applyFont="1" applyAlignment="1">
      <alignment horizontal="left"/>
    </xf>
    <xf numFmtId="0" fontId="30" fillId="0" borderId="23" xfId="0" applyFont="1" applyBorder="1" applyAlignment="1">
      <alignment horizontal="left"/>
    </xf>
    <xf numFmtId="0" fontId="30" fillId="0" borderId="0" xfId="83" applyFont="1" applyAlignment="1" applyProtection="1">
      <alignment horizontal="right"/>
      <protection hidden="1"/>
    </xf>
    <xf numFmtId="164" fontId="38" fillId="0" borderId="0" xfId="83" applyNumberFormat="1" applyFont="1" applyAlignment="1" applyProtection="1">
      <alignment horizontal="center"/>
      <protection hidden="1"/>
    </xf>
    <xf numFmtId="0" fontId="58" fillId="0" borderId="14" xfId="0" applyFont="1" applyBorder="1" applyAlignment="1" applyProtection="1">
      <alignment wrapText="1"/>
      <protection hidden="1"/>
    </xf>
    <xf numFmtId="0" fontId="60" fillId="0" borderId="0" xfId="0" applyFont="1"/>
    <xf numFmtId="0" fontId="31" fillId="0" borderId="0" xfId="85" applyFont="1" applyProtection="1">
      <protection hidden="1"/>
    </xf>
    <xf numFmtId="0" fontId="7" fillId="0" borderId="0" xfId="0" applyFont="1"/>
    <xf numFmtId="0" fontId="48" fillId="0" borderId="14" xfId="85" applyFont="1" applyBorder="1" applyProtection="1">
      <protection hidden="1"/>
    </xf>
    <xf numFmtId="0" fontId="58" fillId="0" borderId="0" xfId="85" applyFont="1" applyAlignment="1" applyProtection="1">
      <alignment vertical="center"/>
      <protection hidden="1"/>
    </xf>
    <xf numFmtId="0" fontId="48" fillId="0" borderId="0" xfId="85" applyFont="1" applyAlignment="1" applyProtection="1">
      <alignment horizontal="left"/>
      <protection hidden="1"/>
    </xf>
    <xf numFmtId="0" fontId="48" fillId="0" borderId="0" xfId="85" applyFont="1" applyAlignment="1" applyProtection="1">
      <alignment horizontal="justify" vertical="center"/>
      <protection hidden="1"/>
    </xf>
    <xf numFmtId="0" fontId="58" fillId="0" borderId="0" xfId="85" applyFont="1" applyAlignment="1" applyProtection="1">
      <alignment horizontal="left" vertical="center"/>
      <protection hidden="1"/>
    </xf>
    <xf numFmtId="0" fontId="48" fillId="0" borderId="0" xfId="85" applyFont="1" applyAlignment="1" applyProtection="1">
      <alignment horizontal="left" vertical="center"/>
      <protection hidden="1"/>
    </xf>
    <xf numFmtId="0" fontId="58" fillId="0" borderId="0" xfId="83" applyFont="1" applyProtection="1">
      <protection hidden="1"/>
    </xf>
    <xf numFmtId="0" fontId="58" fillId="0" borderId="0" xfId="85" applyFont="1" applyAlignment="1" applyProtection="1">
      <alignment horizontal="left"/>
      <protection hidden="1"/>
    </xf>
    <xf numFmtId="0" fontId="48" fillId="0" borderId="0" xfId="85" applyFont="1" applyAlignment="1" applyProtection="1">
      <alignment wrapText="1"/>
      <protection hidden="1"/>
    </xf>
    <xf numFmtId="0" fontId="48" fillId="0" borderId="0" xfId="83" applyFont="1" applyAlignment="1" applyProtection="1">
      <alignment horizontal="left"/>
      <protection hidden="1"/>
    </xf>
    <xf numFmtId="0" fontId="62" fillId="0" borderId="0" xfId="0" applyFont="1"/>
    <xf numFmtId="0" fontId="58" fillId="0" borderId="0" xfId="85" applyFont="1" applyAlignment="1" applyProtection="1">
      <alignment horizontal="center"/>
      <protection hidden="1"/>
    </xf>
    <xf numFmtId="0" fontId="58" fillId="0" borderId="0" xfId="85" applyFont="1" applyProtection="1">
      <protection hidden="1"/>
    </xf>
    <xf numFmtId="0" fontId="63" fillId="0" borderId="0" xfId="86" applyFont="1" applyFill="1" applyBorder="1" applyAlignment="1" applyProtection="1">
      <alignment vertical="center"/>
      <protection hidden="1"/>
    </xf>
    <xf numFmtId="0" fontId="63" fillId="0" borderId="0" xfId="86" applyFont="1" applyBorder="1" applyAlignment="1" applyProtection="1">
      <alignment vertical="center"/>
      <protection hidden="1"/>
    </xf>
    <xf numFmtId="0" fontId="38" fillId="0" borderId="0" xfId="0" applyFont="1" applyAlignment="1" applyProtection="1">
      <alignment horizontal="left"/>
      <protection hidden="1"/>
    </xf>
    <xf numFmtId="0" fontId="57" fillId="0" borderId="0" xfId="0" applyFont="1" applyAlignment="1" applyProtection="1">
      <alignment horizontal="left"/>
      <protection hidden="1"/>
    </xf>
    <xf numFmtId="0" fontId="57" fillId="0" borderId="0" xfId="0" applyFont="1" applyAlignment="1" applyProtection="1">
      <alignment vertical="center"/>
      <protection hidden="1"/>
    </xf>
    <xf numFmtId="0" fontId="57" fillId="0" borderId="0" xfId="0" applyFont="1" applyAlignment="1" applyProtection="1">
      <alignment vertical="top"/>
      <protection hidden="1"/>
    </xf>
    <xf numFmtId="0" fontId="57" fillId="0" borderId="0" xfId="0" applyFont="1" applyAlignment="1">
      <alignment vertical="top"/>
    </xf>
    <xf numFmtId="0" fontId="30" fillId="0" borderId="0" xfId="0" applyFont="1" applyAlignment="1" applyProtection="1">
      <alignment horizontal="left"/>
      <protection hidden="1"/>
    </xf>
    <xf numFmtId="0" fontId="30" fillId="0" borderId="0" xfId="0" applyFont="1" applyAlignment="1">
      <alignment vertical="center"/>
    </xf>
    <xf numFmtId="0" fontId="30" fillId="0" borderId="31" xfId="0" applyFont="1" applyBorder="1" applyAlignment="1" applyProtection="1">
      <alignment horizontal="left"/>
      <protection hidden="1"/>
    </xf>
    <xf numFmtId="0" fontId="41" fillId="0" borderId="0" xfId="0" applyFont="1" applyAlignment="1">
      <alignment horizontal="center" vertical="center"/>
    </xf>
    <xf numFmtId="0" fontId="61" fillId="0" borderId="0" xfId="0" applyFont="1" applyAlignment="1">
      <alignment horizontal="left" wrapText="1"/>
    </xf>
    <xf numFmtId="0" fontId="30" fillId="0" borderId="0" xfId="0" applyFont="1" applyAlignment="1" applyProtection="1">
      <alignment horizontal="left" vertical="center" wrapText="1"/>
      <protection hidden="1"/>
    </xf>
    <xf numFmtId="0" fontId="30" fillId="0" borderId="21" xfId="85" applyFont="1" applyBorder="1" applyProtection="1">
      <protection hidden="1"/>
    </xf>
    <xf numFmtId="0" fontId="40" fillId="0" borderId="0" xfId="85" applyFont="1" applyAlignment="1" applyProtection="1">
      <alignment vertical="center"/>
      <protection hidden="1"/>
    </xf>
    <xf numFmtId="0" fontId="30" fillId="0" borderId="0" xfId="85" applyFont="1" applyAlignment="1" applyProtection="1">
      <alignment horizontal="left" vertical="center"/>
      <protection hidden="1"/>
    </xf>
    <xf numFmtId="0" fontId="64" fillId="0" borderId="20" xfId="0" applyFont="1" applyBorder="1" applyAlignment="1">
      <alignment horizontal="left" vertical="center"/>
    </xf>
    <xf numFmtId="0" fontId="64" fillId="0" borderId="21" xfId="0" applyFont="1" applyBorder="1" applyAlignment="1">
      <alignment horizontal="left" vertical="center"/>
    </xf>
    <xf numFmtId="0" fontId="64" fillId="0" borderId="14" xfId="0" applyFont="1" applyBorder="1" applyAlignment="1">
      <alignment horizontal="left" vertical="center"/>
    </xf>
    <xf numFmtId="0" fontId="64" fillId="0" borderId="0" xfId="0" applyFont="1" applyAlignment="1">
      <alignment horizontal="left" vertical="center"/>
    </xf>
    <xf numFmtId="0" fontId="30" fillId="0" borderId="0" xfId="85" applyFont="1" applyAlignment="1" applyProtection="1">
      <alignment horizontal="right" vertical="center"/>
      <protection hidden="1"/>
    </xf>
    <xf numFmtId="0" fontId="30" fillId="0" borderId="0" xfId="85" applyFont="1" applyAlignment="1" applyProtection="1">
      <alignment horizontal="left"/>
      <protection hidden="1"/>
    </xf>
    <xf numFmtId="0" fontId="29" fillId="0" borderId="0" xfId="85" applyFont="1" applyAlignment="1" applyProtection="1">
      <alignment horizontal="left"/>
      <protection hidden="1"/>
    </xf>
    <xf numFmtId="0" fontId="40" fillId="0" borderId="23" xfId="0" applyFont="1" applyBorder="1" applyAlignment="1" applyProtection="1">
      <alignment vertical="center"/>
      <protection hidden="1"/>
    </xf>
    <xf numFmtId="0" fontId="59" fillId="0" borderId="21" xfId="0" applyFont="1" applyBorder="1" applyAlignment="1" applyProtection="1">
      <alignment wrapText="1"/>
      <protection hidden="1"/>
    </xf>
    <xf numFmtId="0" fontId="64" fillId="0" borderId="21" xfId="0" applyFont="1" applyBorder="1" applyAlignment="1" applyProtection="1">
      <alignment horizontal="left" vertical="center"/>
      <protection hidden="1"/>
    </xf>
    <xf numFmtId="0" fontId="64" fillId="0" borderId="22" xfId="0" applyFont="1" applyBorder="1" applyAlignment="1" applyProtection="1">
      <alignment horizontal="left" vertical="center"/>
      <protection hidden="1"/>
    </xf>
    <xf numFmtId="0" fontId="59" fillId="0" borderId="0" xfId="0" applyFont="1" applyAlignment="1" applyProtection="1">
      <alignment wrapText="1"/>
      <protection hidden="1"/>
    </xf>
    <xf numFmtId="0" fontId="64" fillId="0" borderId="0" xfId="0" applyFont="1" applyAlignment="1" applyProtection="1">
      <alignment horizontal="left" vertical="center"/>
      <protection hidden="1"/>
    </xf>
    <xf numFmtId="0" fontId="64" fillId="0" borderId="23" xfId="0" applyFont="1" applyBorder="1" applyAlignment="1" applyProtection="1">
      <alignment horizontal="left" vertical="center"/>
      <protection hidden="1"/>
    </xf>
    <xf numFmtId="0" fontId="50" fillId="0" borderId="0" xfId="84" applyFont="1" applyFill="1" applyBorder="1" applyAlignment="1" applyProtection="1">
      <alignment horizontal="center" vertical="center"/>
      <protection hidden="1"/>
    </xf>
    <xf numFmtId="0" fontId="68" fillId="0" borderId="0" xfId="0" applyFont="1"/>
    <xf numFmtId="0" fontId="69" fillId="0" borderId="0" xfId="0" applyFont="1"/>
    <xf numFmtId="0" fontId="48" fillId="0" borderId="0" xfId="0" applyFont="1"/>
    <xf numFmtId="0" fontId="30" fillId="0" borderId="0" xfId="0" applyFont="1" applyAlignment="1" applyProtection="1">
      <alignment horizontal="center" vertical="center"/>
      <protection hidden="1"/>
    </xf>
    <xf numFmtId="0" fontId="30" fillId="0" borderId="0" xfId="0" applyFont="1" applyAlignment="1">
      <alignment horizontal="center"/>
    </xf>
    <xf numFmtId="0" fontId="56" fillId="0" borderId="0" xfId="0" applyFont="1" applyAlignment="1">
      <alignment vertical="center"/>
    </xf>
    <xf numFmtId="0" fontId="70" fillId="0" borderId="0" xfId="0" applyFont="1" applyAlignment="1" applyProtection="1">
      <alignment horizontal="left" vertical="center" wrapText="1"/>
      <protection hidden="1"/>
    </xf>
    <xf numFmtId="0" fontId="40" fillId="0" borderId="51" xfId="0" applyFont="1" applyBorder="1" applyAlignment="1">
      <alignment horizontal="center" vertical="center"/>
    </xf>
    <xf numFmtId="0" fontId="40" fillId="0" borderId="52" xfId="0" applyFont="1" applyBorder="1" applyAlignment="1">
      <alignment horizontal="center" vertical="center"/>
    </xf>
    <xf numFmtId="0" fontId="37" fillId="0" borderId="52" xfId="0" applyFont="1" applyBorder="1" applyAlignment="1" applyProtection="1">
      <alignment horizontal="right"/>
      <protection hidden="1"/>
    </xf>
    <xf numFmtId="0" fontId="29" fillId="0" borderId="52" xfId="0" applyFont="1" applyBorder="1" applyProtection="1">
      <protection hidden="1"/>
    </xf>
    <xf numFmtId="0" fontId="40" fillId="0" borderId="53" xfId="0" applyFont="1" applyBorder="1" applyAlignment="1">
      <alignment horizontal="center" vertical="center"/>
    </xf>
    <xf numFmtId="0" fontId="29" fillId="0" borderId="51" xfId="0" applyFont="1" applyBorder="1" applyAlignment="1" applyProtection="1">
      <alignment wrapText="1"/>
      <protection hidden="1"/>
    </xf>
    <xf numFmtId="0" fontId="30" fillId="0" borderId="52" xfId="84" applyFont="1" applyBorder="1" applyAlignment="1" applyProtection="1">
      <alignment horizontal="left"/>
      <protection hidden="1"/>
    </xf>
    <xf numFmtId="0" fontId="30" fillId="0" borderId="53" xfId="0" applyFont="1" applyBorder="1"/>
    <xf numFmtId="0" fontId="39" fillId="0" borderId="55" xfId="0" applyFont="1" applyBorder="1" applyProtection="1">
      <protection hidden="1"/>
    </xf>
    <xf numFmtId="0" fontId="30" fillId="0" borderId="56" xfId="84" applyFont="1" applyBorder="1" applyAlignment="1" applyProtection="1">
      <protection hidden="1"/>
    </xf>
    <xf numFmtId="0" fontId="39" fillId="0" borderId="56" xfId="84" applyFont="1" applyBorder="1" applyAlignment="1" applyProtection="1">
      <protection hidden="1"/>
    </xf>
    <xf numFmtId="0" fontId="31" fillId="0" borderId="56" xfId="0" applyFont="1" applyBorder="1" applyProtection="1">
      <protection hidden="1"/>
    </xf>
    <xf numFmtId="0" fontId="30" fillId="0" borderId="57" xfId="0" applyFont="1" applyBorder="1" applyProtection="1">
      <protection hidden="1"/>
    </xf>
    <xf numFmtId="0" fontId="39" fillId="0" borderId="58" xfId="0" applyFont="1" applyBorder="1" applyAlignment="1" applyProtection="1">
      <alignment horizontal="center"/>
      <protection locked="0" hidden="1"/>
    </xf>
    <xf numFmtId="15" fontId="29" fillId="0" borderId="23" xfId="0" applyNumberFormat="1" applyFont="1" applyBorder="1"/>
    <xf numFmtId="0" fontId="30" fillId="0" borderId="0" xfId="0" applyFont="1" applyAlignment="1" applyProtection="1">
      <alignment horizontal="right" vertical="center"/>
      <protection hidden="1"/>
    </xf>
    <xf numFmtId="0" fontId="30" fillId="0" borderId="0" xfId="0" applyFont="1" applyAlignment="1">
      <alignment horizontal="right" vertical="center"/>
    </xf>
    <xf numFmtId="0" fontId="30" fillId="0" borderId="23" xfId="0" applyFont="1" applyBorder="1" applyAlignment="1">
      <alignment vertical="center"/>
    </xf>
    <xf numFmtId="0" fontId="31" fillId="0" borderId="0" xfId="0" applyFont="1" applyAlignment="1">
      <alignment vertical="center"/>
    </xf>
    <xf numFmtId="0" fontId="30" fillId="0" borderId="14" xfId="0" applyFont="1" applyBorder="1" applyAlignment="1" applyProtection="1">
      <alignment vertical="center"/>
      <protection hidden="1"/>
    </xf>
    <xf numFmtId="4" fontId="29" fillId="0" borderId="0" xfId="0" applyNumberFormat="1" applyFont="1" applyAlignment="1" applyProtection="1">
      <alignment vertical="center"/>
      <protection hidden="1"/>
    </xf>
    <xf numFmtId="0" fontId="30" fillId="0" borderId="52" xfId="0" applyFont="1" applyBorder="1" applyAlignment="1">
      <alignment vertical="center"/>
    </xf>
    <xf numFmtId="0" fontId="31" fillId="0" borderId="67" xfId="0" applyFont="1" applyBorder="1" applyAlignment="1">
      <alignment vertical="center"/>
    </xf>
    <xf numFmtId="0" fontId="31" fillId="0" borderId="69" xfId="0" applyFont="1" applyBorder="1" applyAlignment="1">
      <alignment vertical="center"/>
    </xf>
    <xf numFmtId="0" fontId="29" fillId="0" borderId="56" xfId="0" applyFont="1" applyBorder="1" applyAlignment="1">
      <alignment vertical="center"/>
    </xf>
    <xf numFmtId="0" fontId="30" fillId="0" borderId="26" xfId="0" applyFont="1" applyBorder="1" applyAlignment="1" applyProtection="1">
      <alignment vertical="center" wrapText="1"/>
      <protection hidden="1"/>
    </xf>
    <xf numFmtId="0" fontId="30" fillId="0" borderId="0" xfId="0" applyFont="1" applyAlignment="1" applyProtection="1">
      <alignment vertical="center" wrapText="1"/>
      <protection hidden="1"/>
    </xf>
    <xf numFmtId="0" fontId="30" fillId="0" borderId="27" xfId="0" applyFont="1" applyBorder="1" applyAlignment="1" applyProtection="1">
      <alignment vertical="center" wrapText="1"/>
      <protection hidden="1"/>
    </xf>
    <xf numFmtId="0" fontId="58" fillId="0" borderId="27" xfId="0" applyFont="1" applyBorder="1" applyAlignment="1" applyProtection="1">
      <alignment vertical="center"/>
      <protection hidden="1"/>
    </xf>
    <xf numFmtId="0" fontId="58" fillId="0" borderId="0" xfId="0" applyFont="1" applyAlignment="1" applyProtection="1">
      <alignment vertical="center"/>
      <protection hidden="1"/>
    </xf>
    <xf numFmtId="0" fontId="31" fillId="0" borderId="14" xfId="0" applyFont="1" applyBorder="1" applyAlignment="1">
      <alignment horizontal="left" vertical="center"/>
    </xf>
    <xf numFmtId="0" fontId="48" fillId="0" borderId="0" xfId="0" applyFont="1" applyAlignment="1">
      <alignment horizontal="left"/>
    </xf>
    <xf numFmtId="0" fontId="32" fillId="0" borderId="0" xfId="0" applyFont="1" applyAlignment="1">
      <alignment horizontal="left"/>
    </xf>
    <xf numFmtId="49" fontId="56" fillId="0" borderId="52" xfId="0" applyNumberFormat="1" applyFont="1" applyBorder="1" applyAlignment="1" applyProtection="1">
      <alignment vertical="center"/>
      <protection hidden="1"/>
    </xf>
    <xf numFmtId="49" fontId="56" fillId="0" borderId="67" xfId="0" applyNumberFormat="1" applyFont="1" applyBorder="1" applyAlignment="1" applyProtection="1">
      <alignment vertical="center"/>
      <protection hidden="1"/>
    </xf>
    <xf numFmtId="0" fontId="56" fillId="0" borderId="67" xfId="0" applyFont="1" applyBorder="1" applyProtection="1">
      <protection hidden="1"/>
    </xf>
    <xf numFmtId="0" fontId="66" fillId="0" borderId="0" xfId="84" applyFont="1" applyFill="1" applyBorder="1" applyAlignment="1" applyProtection="1">
      <alignment vertical="center"/>
      <protection hidden="1"/>
    </xf>
    <xf numFmtId="0" fontId="74" fillId="0" borderId="0" xfId="84" applyFont="1" applyFill="1" applyBorder="1" applyAlignment="1" applyProtection="1">
      <alignment vertical="center"/>
      <protection hidden="1"/>
    </xf>
    <xf numFmtId="0" fontId="74" fillId="0" borderId="69" xfId="84" applyFont="1" applyFill="1" applyBorder="1" applyAlignment="1" applyProtection="1">
      <alignment vertical="center"/>
      <protection hidden="1"/>
    </xf>
    <xf numFmtId="0" fontId="56" fillId="0" borderId="0" xfId="84" applyFont="1" applyFill="1" applyBorder="1" applyAlignment="1" applyProtection="1">
      <alignment vertical="center"/>
      <protection hidden="1"/>
    </xf>
    <xf numFmtId="0" fontId="56" fillId="0" borderId="69" xfId="0" applyFont="1" applyBorder="1" applyProtection="1">
      <protection hidden="1"/>
    </xf>
    <xf numFmtId="0" fontId="56" fillId="0" borderId="0" xfId="0" applyFont="1" applyAlignment="1" applyProtection="1">
      <alignment vertical="center"/>
      <protection hidden="1"/>
    </xf>
    <xf numFmtId="0" fontId="46" fillId="0" borderId="0" xfId="84" applyFont="1" applyFill="1" applyBorder="1" applyAlignment="1" applyProtection="1">
      <alignment horizontal="left"/>
      <protection hidden="1"/>
    </xf>
    <xf numFmtId="0" fontId="30" fillId="42" borderId="14" xfId="0" applyFont="1" applyFill="1" applyBorder="1"/>
    <xf numFmtId="0" fontId="30" fillId="42" borderId="23" xfId="0" applyFont="1" applyFill="1" applyBorder="1"/>
    <xf numFmtId="0" fontId="39" fillId="42" borderId="51" xfId="0" applyFont="1" applyFill="1" applyBorder="1" applyProtection="1">
      <protection hidden="1"/>
    </xf>
    <xf numFmtId="0" fontId="30" fillId="42" borderId="53" xfId="0" applyFont="1" applyFill="1" applyBorder="1" applyProtection="1">
      <protection hidden="1"/>
    </xf>
    <xf numFmtId="0" fontId="30" fillId="42" borderId="55" xfId="0" applyFont="1" applyFill="1" applyBorder="1"/>
    <xf numFmtId="0" fontId="30" fillId="42" borderId="57" xfId="0" applyFont="1" applyFill="1" applyBorder="1"/>
    <xf numFmtId="0" fontId="29" fillId="0" borderId="51" xfId="0" applyFont="1" applyBorder="1" applyAlignment="1" applyProtection="1">
      <alignment vertical="center" textRotation="90"/>
      <protection hidden="1"/>
    </xf>
    <xf numFmtId="0" fontId="30" fillId="0" borderId="52" xfId="0" applyFont="1" applyBorder="1" applyAlignment="1" applyProtection="1">
      <alignment horizontal="right"/>
      <protection hidden="1"/>
    </xf>
    <xf numFmtId="0" fontId="44" fillId="0" borderId="52" xfId="0" applyFont="1" applyBorder="1" applyAlignment="1">
      <alignment horizontal="center"/>
    </xf>
    <xf numFmtId="0" fontId="30" fillId="0" borderId="52" xfId="0" applyFont="1" applyBorder="1" applyAlignment="1">
      <alignment horizontal="right"/>
    </xf>
    <xf numFmtId="0" fontId="29" fillId="0" borderId="55" xfId="0" applyFont="1" applyBorder="1" applyAlignment="1" applyProtection="1">
      <alignment vertical="center" textRotation="90"/>
      <protection hidden="1"/>
    </xf>
    <xf numFmtId="0" fontId="30" fillId="0" borderId="56" xfId="0" applyFont="1" applyBorder="1" applyAlignment="1" applyProtection="1">
      <alignment horizontal="right"/>
      <protection hidden="1"/>
    </xf>
    <xf numFmtId="0" fontId="44" fillId="0" borderId="56" xfId="0" applyFont="1" applyBorder="1" applyAlignment="1">
      <alignment horizontal="center"/>
    </xf>
    <xf numFmtId="0" fontId="30" fillId="0" borderId="56" xfId="0" applyFont="1" applyBorder="1" applyAlignment="1">
      <alignment horizontal="right"/>
    </xf>
    <xf numFmtId="0" fontId="30" fillId="0" borderId="57" xfId="0" applyFont="1" applyBorder="1"/>
    <xf numFmtId="0" fontId="27" fillId="42" borderId="0" xfId="84" applyFill="1" applyBorder="1" applyAlignment="1" applyProtection="1">
      <alignment horizontal="center" vertical="center"/>
      <protection locked="0" hidden="1"/>
    </xf>
    <xf numFmtId="0" fontId="30" fillId="0" borderId="55" xfId="85" applyFont="1" applyBorder="1" applyProtection="1">
      <protection hidden="1"/>
    </xf>
    <xf numFmtId="164" fontId="38" fillId="0" borderId="56" xfId="83" applyNumberFormat="1" applyFont="1" applyBorder="1" applyAlignment="1" applyProtection="1">
      <alignment horizontal="center"/>
      <protection hidden="1"/>
    </xf>
    <xf numFmtId="164" fontId="29" fillId="0" borderId="56" xfId="85" applyNumberFormat="1" applyFont="1" applyBorder="1" applyAlignment="1" applyProtection="1">
      <alignment horizontal="center"/>
      <protection hidden="1"/>
    </xf>
    <xf numFmtId="0" fontId="30" fillId="0" borderId="56" xfId="85" applyFont="1" applyBorder="1" applyAlignment="1" applyProtection="1">
      <alignment vertical="center"/>
      <protection hidden="1"/>
    </xf>
    <xf numFmtId="0" fontId="30" fillId="0" borderId="57" xfId="85" applyFont="1" applyBorder="1" applyProtection="1">
      <protection hidden="1"/>
    </xf>
    <xf numFmtId="0" fontId="30" fillId="0" borderId="51" xfId="85" applyFont="1" applyBorder="1" applyProtection="1">
      <protection hidden="1"/>
    </xf>
    <xf numFmtId="164" fontId="38" fillId="0" borderId="52" xfId="83" applyNumberFormat="1" applyFont="1" applyBorder="1" applyAlignment="1" applyProtection="1">
      <alignment horizontal="center"/>
      <protection hidden="1"/>
    </xf>
    <xf numFmtId="164" fontId="29" fillId="0" borderId="52" xfId="85" applyNumberFormat="1" applyFont="1" applyBorder="1" applyAlignment="1" applyProtection="1">
      <alignment horizontal="center"/>
      <protection hidden="1"/>
    </xf>
    <xf numFmtId="0" fontId="30" fillId="0" borderId="52" xfId="85" applyFont="1" applyBorder="1" applyAlignment="1" applyProtection="1">
      <alignment vertical="center"/>
      <protection hidden="1"/>
    </xf>
    <xf numFmtId="0" fontId="30" fillId="0" borderId="53" xfId="85" applyFont="1" applyBorder="1" applyProtection="1">
      <protection hidden="1"/>
    </xf>
    <xf numFmtId="164" fontId="29" fillId="0" borderId="0" xfId="83" applyNumberFormat="1" applyFont="1" applyProtection="1">
      <protection hidden="1"/>
    </xf>
    <xf numFmtId="0" fontId="31" fillId="0" borderId="0" xfId="0" applyFont="1" applyAlignment="1" applyProtection="1">
      <alignment vertical="center"/>
      <protection hidden="1"/>
    </xf>
    <xf numFmtId="0" fontId="71" fillId="0" borderId="0" xfId="84" applyFont="1" applyFill="1" applyBorder="1" applyAlignment="1" applyProtection="1">
      <alignment vertical="center"/>
      <protection hidden="1"/>
    </xf>
    <xf numFmtId="0" fontId="31" fillId="0" borderId="68" xfId="0" applyFont="1" applyBorder="1" applyAlignment="1" applyProtection="1">
      <alignment horizontal="left" vertical="center"/>
      <protection hidden="1"/>
    </xf>
    <xf numFmtId="0" fontId="30" fillId="0" borderId="23" xfId="0" applyFont="1" applyBorder="1" applyAlignment="1" applyProtection="1">
      <alignment vertical="center"/>
      <protection hidden="1"/>
    </xf>
    <xf numFmtId="0" fontId="58" fillId="0" borderId="0" xfId="0" applyFont="1" applyAlignment="1" applyProtection="1">
      <alignment horizontal="center" vertical="center"/>
      <protection hidden="1"/>
    </xf>
    <xf numFmtId="0" fontId="71" fillId="0" borderId="0" xfId="84" applyFont="1" applyBorder="1" applyAlignment="1" applyProtection="1">
      <alignment horizontal="left" vertical="center"/>
      <protection hidden="1"/>
    </xf>
    <xf numFmtId="0" fontId="41" fillId="0" borderId="0" xfId="0" applyFont="1" applyAlignment="1" applyProtection="1">
      <alignment horizontal="center" vertical="center"/>
      <protection hidden="1"/>
    </xf>
    <xf numFmtId="0" fontId="29" fillId="0" borderId="0" xfId="0" applyFont="1" applyAlignment="1">
      <alignment vertical="center"/>
    </xf>
    <xf numFmtId="3" fontId="43" fillId="0" borderId="0" xfId="0" applyNumberFormat="1" applyFont="1" applyAlignment="1">
      <alignment horizontal="center"/>
    </xf>
    <xf numFmtId="0" fontId="46" fillId="0" borderId="71" xfId="84" applyFont="1" applyFill="1" applyBorder="1" applyAlignment="1" applyProtection="1">
      <alignment vertical="center"/>
    </xf>
    <xf numFmtId="9" fontId="76" fillId="0" borderId="56" xfId="0" applyNumberFormat="1" applyFont="1" applyBorder="1" applyAlignment="1" applyProtection="1">
      <alignment horizontal="center"/>
      <protection hidden="1"/>
    </xf>
    <xf numFmtId="0" fontId="75" fillId="0" borderId="0" xfId="0" applyFont="1" applyAlignment="1">
      <alignment horizontal="center" vertical="center"/>
    </xf>
    <xf numFmtId="0" fontId="40" fillId="0" borderId="0" xfId="0" applyFont="1" applyProtection="1">
      <protection hidden="1"/>
    </xf>
    <xf numFmtId="0" fontId="77" fillId="0" borderId="0" xfId="0" applyFont="1" applyAlignment="1">
      <alignment horizontal="center" vertical="center"/>
    </xf>
    <xf numFmtId="0" fontId="30" fillId="0" borderId="52" xfId="83" applyFont="1" applyBorder="1" applyAlignment="1" applyProtection="1">
      <alignment horizontal="right"/>
      <protection hidden="1"/>
    </xf>
    <xf numFmtId="0" fontId="39" fillId="0" borderId="52" xfId="0" applyFont="1" applyBorder="1" applyAlignment="1" applyProtection="1">
      <alignment horizontal="center"/>
      <protection hidden="1"/>
    </xf>
    <xf numFmtId="0" fontId="30" fillId="0" borderId="53" xfId="0" applyFont="1" applyBorder="1" applyProtection="1">
      <protection hidden="1"/>
    </xf>
    <xf numFmtId="0" fontId="41" fillId="0" borderId="0" xfId="83" applyFont="1" applyAlignment="1" applyProtection="1">
      <alignment vertical="center"/>
      <protection hidden="1"/>
    </xf>
    <xf numFmtId="0" fontId="31" fillId="0" borderId="66" xfId="0" applyFont="1" applyBorder="1" applyAlignment="1">
      <alignment vertical="center"/>
    </xf>
    <xf numFmtId="0" fontId="31" fillId="0" borderId="52" xfId="0" applyFont="1" applyBorder="1" applyAlignment="1">
      <alignment vertical="center"/>
    </xf>
    <xf numFmtId="0" fontId="31" fillId="0" borderId="69" xfId="0" applyFont="1" applyBorder="1"/>
    <xf numFmtId="9" fontId="76" fillId="0" borderId="0" xfId="0" applyNumberFormat="1" applyFont="1" applyAlignment="1" applyProtection="1">
      <alignment horizontal="center"/>
      <protection hidden="1"/>
    </xf>
    <xf numFmtId="0" fontId="59" fillId="0" borderId="0" xfId="0" applyFont="1"/>
    <xf numFmtId="0" fontId="30" fillId="0" borderId="68" xfId="0" applyFont="1" applyBorder="1" applyAlignment="1">
      <alignment horizontal="left" vertical="center"/>
    </xf>
    <xf numFmtId="9" fontId="31" fillId="0" borderId="0" xfId="0" applyNumberFormat="1" applyFont="1" applyAlignment="1" applyProtection="1">
      <alignment horizontal="center" vertical="center"/>
      <protection hidden="1"/>
    </xf>
    <xf numFmtId="0" fontId="56" fillId="0" borderId="0" xfId="0" applyFont="1" applyAlignment="1" applyProtection="1">
      <alignment horizontal="center" vertical="center"/>
      <protection hidden="1"/>
    </xf>
    <xf numFmtId="49" fontId="56" fillId="0" borderId="0" xfId="0" applyNumberFormat="1" applyFont="1" applyAlignment="1" applyProtection="1">
      <alignment horizontal="left" vertical="center"/>
      <protection hidden="1"/>
    </xf>
    <xf numFmtId="0" fontId="56" fillId="0" borderId="0" xfId="0" applyFont="1" applyProtection="1">
      <protection hidden="1"/>
    </xf>
    <xf numFmtId="0" fontId="43" fillId="0" borderId="51" xfId="0" applyFont="1" applyBorder="1" applyAlignment="1" applyProtection="1">
      <alignment horizontal="center" vertical="center"/>
      <protection hidden="1"/>
    </xf>
    <xf numFmtId="0" fontId="32" fillId="0" borderId="52" xfId="0" applyFont="1" applyBorder="1"/>
    <xf numFmtId="0" fontId="42" fillId="0" borderId="53" xfId="0" applyFont="1" applyBorder="1" applyProtection="1">
      <protection hidden="1"/>
    </xf>
    <xf numFmtId="0" fontId="55" fillId="0" borderId="0" xfId="0" applyFont="1" applyAlignment="1" applyProtection="1">
      <alignment vertical="top"/>
      <protection hidden="1"/>
    </xf>
    <xf numFmtId="0" fontId="34" fillId="0" borderId="0" xfId="0" applyFont="1" applyAlignment="1" applyProtection="1">
      <alignment horizontal="center"/>
      <protection hidden="1"/>
    </xf>
    <xf numFmtId="0" fontId="55" fillId="0" borderId="0" xfId="0" applyFont="1" applyAlignment="1">
      <alignment vertical="top"/>
    </xf>
    <xf numFmtId="0" fontId="34" fillId="0" borderId="0" xfId="0" applyFont="1" applyAlignment="1" applyProtection="1">
      <alignment horizontal="center" vertical="center"/>
      <protection hidden="1"/>
    </xf>
    <xf numFmtId="0" fontId="31" fillId="0" borderId="32" xfId="0" applyFont="1" applyBorder="1" applyAlignment="1" applyProtection="1">
      <alignment horizontal="center" vertical="center"/>
      <protection hidden="1"/>
    </xf>
    <xf numFmtId="0" fontId="34" fillId="0" borderId="33" xfId="0" applyFont="1" applyBorder="1" applyAlignment="1" applyProtection="1">
      <alignment horizontal="center" vertical="center"/>
      <protection hidden="1"/>
    </xf>
    <xf numFmtId="0" fontId="31" fillId="0" borderId="33" xfId="0" applyFont="1" applyBorder="1" applyProtection="1">
      <protection hidden="1"/>
    </xf>
    <xf numFmtId="0" fontId="30" fillId="0" borderId="34" xfId="0" applyFont="1" applyBorder="1"/>
    <xf numFmtId="0" fontId="56" fillId="0" borderId="0" xfId="84" applyFont="1" applyFill="1" applyBorder="1" applyAlignment="1" applyProtection="1">
      <alignment horizontal="center" vertical="center"/>
      <protection hidden="1"/>
    </xf>
    <xf numFmtId="0" fontId="30" fillId="0" borderId="55" xfId="0" applyFont="1" applyBorder="1" applyProtection="1">
      <protection hidden="1"/>
    </xf>
    <xf numFmtId="0" fontId="38" fillId="0" borderId="56" xfId="0" applyFont="1" applyBorder="1" applyAlignment="1" applyProtection="1">
      <alignment horizontal="right"/>
      <protection hidden="1"/>
    </xf>
    <xf numFmtId="0" fontId="29" fillId="0" borderId="56" xfId="0" applyFont="1" applyBorder="1" applyAlignment="1" applyProtection="1">
      <alignment horizontal="left"/>
      <protection hidden="1"/>
    </xf>
    <xf numFmtId="0" fontId="41" fillId="0" borderId="56" xfId="0" applyFont="1" applyBorder="1" applyAlignment="1" applyProtection="1">
      <alignment horizontal="center" vertical="center"/>
      <protection hidden="1"/>
    </xf>
    <xf numFmtId="0" fontId="49" fillId="0" borderId="0" xfId="85" applyFont="1" applyProtection="1">
      <protection hidden="1"/>
    </xf>
    <xf numFmtId="0" fontId="29" fillId="0" borderId="0" xfId="85" applyFont="1" applyProtection="1">
      <protection hidden="1"/>
    </xf>
    <xf numFmtId="0" fontId="30" fillId="0" borderId="86" xfId="85" applyFont="1" applyBorder="1" applyProtection="1">
      <protection hidden="1"/>
    </xf>
    <xf numFmtId="0" fontId="29" fillId="0" borderId="87" xfId="85" applyFont="1" applyBorder="1" applyAlignment="1" applyProtection="1">
      <alignment horizontal="left"/>
      <protection hidden="1"/>
    </xf>
    <xf numFmtId="0" fontId="30" fillId="0" borderId="87" xfId="85" applyFont="1" applyBorder="1" applyProtection="1">
      <protection hidden="1"/>
    </xf>
    <xf numFmtId="0" fontId="30" fillId="0" borderId="87" xfId="85" applyFont="1" applyBorder="1" applyAlignment="1" applyProtection="1">
      <alignment horizontal="justify" vertical="center"/>
      <protection hidden="1"/>
    </xf>
    <xf numFmtId="0" fontId="50" fillId="0" borderId="88" xfId="84" applyFont="1" applyFill="1" applyBorder="1" applyAlignment="1" applyProtection="1">
      <alignment horizontal="center" vertical="center"/>
      <protection hidden="1"/>
    </xf>
    <xf numFmtId="0" fontId="30" fillId="0" borderId="89" xfId="85" applyFont="1" applyBorder="1" applyProtection="1">
      <protection hidden="1"/>
    </xf>
    <xf numFmtId="0" fontId="50" fillId="0" borderId="90" xfId="84" applyFont="1" applyFill="1" applyBorder="1" applyAlignment="1" applyProtection="1">
      <alignment horizontal="center" vertical="center"/>
      <protection hidden="1"/>
    </xf>
    <xf numFmtId="0" fontId="56" fillId="0" borderId="0" xfId="0" applyFont="1"/>
    <xf numFmtId="0" fontId="65" fillId="0" borderId="95" xfId="83" applyFont="1" applyBorder="1" applyAlignment="1" applyProtection="1">
      <alignment horizontal="center" vertical="center"/>
      <protection hidden="1"/>
    </xf>
    <xf numFmtId="0" fontId="65" fillId="0" borderId="96" xfId="83" applyFont="1" applyBorder="1" applyAlignment="1" applyProtection="1">
      <alignment horizontal="center" vertical="center"/>
      <protection hidden="1"/>
    </xf>
    <xf numFmtId="167" fontId="45" fillId="46" borderId="98" xfId="90" applyNumberFormat="1" applyFont="1" applyFill="1" applyBorder="1" applyAlignment="1" applyProtection="1">
      <alignment horizontal="center" vertical="center"/>
      <protection hidden="1"/>
    </xf>
    <xf numFmtId="0" fontId="56" fillId="0" borderId="103" xfId="0" applyFont="1" applyBorder="1" applyAlignment="1" applyProtection="1">
      <alignment horizontal="center" vertical="center" wrapText="1"/>
      <protection hidden="1"/>
    </xf>
    <xf numFmtId="0" fontId="0" fillId="0" borderId="0" xfId="0" applyProtection="1">
      <protection hidden="1"/>
    </xf>
    <xf numFmtId="0" fontId="56" fillId="47" borderId="97" xfId="83" applyFont="1" applyFill="1" applyBorder="1" applyAlignment="1" applyProtection="1">
      <alignment horizontal="center" vertical="center"/>
      <protection hidden="1"/>
    </xf>
    <xf numFmtId="0" fontId="56" fillId="0" borderId="104" xfId="0" applyFont="1" applyBorder="1" applyAlignment="1" applyProtection="1">
      <alignment horizontal="center" vertical="center"/>
      <protection hidden="1"/>
    </xf>
    <xf numFmtId="0" fontId="56" fillId="0" borderId="100" xfId="0" applyFont="1" applyBorder="1" applyAlignment="1" applyProtection="1">
      <alignment horizontal="center" vertical="center"/>
      <protection hidden="1"/>
    </xf>
    <xf numFmtId="167" fontId="56" fillId="0" borderId="101" xfId="0" applyNumberFormat="1" applyFont="1" applyBorder="1" applyAlignment="1" applyProtection="1">
      <alignment horizontal="center" vertical="center"/>
      <protection hidden="1"/>
    </xf>
    <xf numFmtId="0" fontId="73" fillId="46" borderId="94" xfId="83" applyFont="1" applyFill="1" applyBorder="1" applyAlignment="1" applyProtection="1">
      <alignment horizontal="center" vertical="center"/>
      <protection hidden="1"/>
    </xf>
    <xf numFmtId="0" fontId="30" fillId="0" borderId="52" xfId="0" applyFont="1" applyBorder="1" applyAlignment="1" applyProtection="1">
      <alignment vertical="center"/>
      <protection hidden="1"/>
    </xf>
    <xf numFmtId="0" fontId="30" fillId="0" borderId="67" xfId="0" applyFont="1" applyBorder="1" applyAlignment="1" applyProtection="1">
      <alignment vertical="center"/>
      <protection hidden="1"/>
    </xf>
    <xf numFmtId="0" fontId="81" fillId="0" borderId="52" xfId="0" applyFont="1" applyBorder="1" applyAlignment="1" applyProtection="1">
      <alignment vertical="center"/>
      <protection hidden="1"/>
    </xf>
    <xf numFmtId="0" fontId="56" fillId="0" borderId="105" xfId="0" applyFont="1" applyBorder="1" applyAlignment="1" applyProtection="1">
      <alignment horizontal="center" vertical="center" wrapText="1"/>
      <protection hidden="1"/>
    </xf>
    <xf numFmtId="0" fontId="56" fillId="47" borderId="72" xfId="83" applyFont="1" applyFill="1" applyBorder="1" applyAlignment="1" applyProtection="1">
      <alignment horizontal="center" vertical="center"/>
      <protection hidden="1"/>
    </xf>
    <xf numFmtId="167" fontId="45" fillId="46" borderId="99" xfId="90" applyNumberFormat="1" applyFont="1" applyFill="1" applyBorder="1" applyAlignment="1" applyProtection="1">
      <alignment horizontal="center" vertical="center"/>
      <protection hidden="1"/>
    </xf>
    <xf numFmtId="0" fontId="56" fillId="0" borderId="106" xfId="83" applyFont="1" applyBorder="1" applyAlignment="1">
      <alignment horizontal="center" vertical="center"/>
    </xf>
    <xf numFmtId="9" fontId="41" fillId="0" borderId="0" xfId="0" applyNumberFormat="1" applyFont="1" applyAlignment="1">
      <alignment horizontal="left" vertical="center"/>
    </xf>
    <xf numFmtId="0" fontId="67" fillId="0" borderId="0" xfId="0" applyFont="1" applyAlignment="1" applyProtection="1">
      <alignment vertical="center"/>
      <protection hidden="1"/>
    </xf>
    <xf numFmtId="0" fontId="83" fillId="42" borderId="0" xfId="84" applyFont="1" applyFill="1" applyBorder="1" applyAlignment="1" applyProtection="1">
      <alignment horizontal="center" vertical="center"/>
      <protection locked="0" hidden="1"/>
    </xf>
    <xf numFmtId="0" fontId="41" fillId="44" borderId="17" xfId="0" applyFont="1" applyFill="1" applyBorder="1" applyAlignment="1" applyProtection="1">
      <alignment horizontal="left" vertical="center"/>
      <protection hidden="1"/>
    </xf>
    <xf numFmtId="9" fontId="41" fillId="44" borderId="24" xfId="89" applyNumberFormat="1" applyFont="1" applyFill="1" applyBorder="1" applyAlignment="1" applyProtection="1">
      <alignment horizontal="center" vertical="center"/>
      <protection hidden="1"/>
    </xf>
    <xf numFmtId="0" fontId="41" fillId="44" borderId="28" xfId="0" applyFont="1" applyFill="1" applyBorder="1" applyAlignment="1" applyProtection="1">
      <alignment horizontal="center"/>
      <protection hidden="1"/>
    </xf>
    <xf numFmtId="0" fontId="41" fillId="0" borderId="0" xfId="0" applyFont="1" applyProtection="1">
      <protection hidden="1"/>
    </xf>
    <xf numFmtId="0" fontId="41" fillId="0" borderId="39" xfId="0" applyFont="1" applyBorder="1" applyProtection="1">
      <protection hidden="1"/>
    </xf>
    <xf numFmtId="4" fontId="41" fillId="44" borderId="39" xfId="0" applyNumberFormat="1" applyFont="1" applyFill="1" applyBorder="1" applyAlignment="1" applyProtection="1">
      <alignment horizontal="center"/>
      <protection hidden="1"/>
    </xf>
    <xf numFmtId="4" fontId="41" fillId="0" borderId="39" xfId="0" applyNumberFormat="1" applyFont="1" applyBorder="1" applyAlignment="1" applyProtection="1">
      <alignment horizontal="center"/>
      <protection hidden="1"/>
    </xf>
    <xf numFmtId="1" fontId="41" fillId="44" borderId="39" xfId="0" applyNumberFormat="1" applyFont="1" applyFill="1" applyBorder="1" applyAlignment="1" applyProtection="1">
      <alignment horizontal="center"/>
      <protection hidden="1"/>
    </xf>
    <xf numFmtId="0" fontId="41" fillId="0" borderId="24" xfId="0" applyFont="1" applyBorder="1" applyProtection="1">
      <protection hidden="1"/>
    </xf>
    <xf numFmtId="0" fontId="41" fillId="44" borderId="15" xfId="0" applyFont="1" applyFill="1" applyBorder="1" applyAlignment="1" applyProtection="1">
      <alignment horizontal="left" vertical="center"/>
      <protection hidden="1"/>
    </xf>
    <xf numFmtId="9" fontId="41" fillId="0" borderId="16" xfId="0" applyNumberFormat="1" applyFont="1" applyBorder="1" applyAlignment="1" applyProtection="1">
      <alignment horizontal="center" vertical="center"/>
      <protection hidden="1"/>
    </xf>
    <xf numFmtId="0" fontId="41" fillId="44" borderId="29" xfId="0" applyFont="1" applyFill="1" applyBorder="1" applyAlignment="1" applyProtection="1">
      <alignment horizontal="center"/>
      <protection hidden="1"/>
    </xf>
    <xf numFmtId="0" fontId="84" fillId="0" borderId="0" xfId="0" applyFont="1"/>
    <xf numFmtId="3" fontId="41" fillId="0" borderId="17" xfId="0" applyNumberFormat="1" applyFont="1" applyBorder="1" applyAlignment="1" applyProtection="1">
      <alignment horizontal="center"/>
      <protection hidden="1"/>
    </xf>
    <xf numFmtId="0" fontId="41" fillId="0" borderId="24" xfId="0" applyFont="1" applyBorder="1" applyAlignment="1" applyProtection="1">
      <alignment horizontal="center"/>
      <protection hidden="1"/>
    </xf>
    <xf numFmtId="0" fontId="41" fillId="44" borderId="25" xfId="0" applyFont="1" applyFill="1" applyBorder="1" applyAlignment="1" applyProtection="1">
      <alignment horizontal="left" vertical="center"/>
      <protection hidden="1"/>
    </xf>
    <xf numFmtId="0" fontId="41" fillId="0" borderId="42" xfId="0" applyFont="1" applyBorder="1" applyAlignment="1" applyProtection="1">
      <alignment vertical="center"/>
      <protection hidden="1"/>
    </xf>
    <xf numFmtId="0" fontId="85" fillId="0" borderId="0" xfId="0" applyFont="1" applyProtection="1">
      <protection hidden="1"/>
    </xf>
    <xf numFmtId="0" fontId="41" fillId="0" borderId="15" xfId="0" applyFont="1" applyBorder="1" applyAlignment="1" applyProtection="1">
      <alignment horizontal="center"/>
      <protection hidden="1"/>
    </xf>
    <xf numFmtId="3" fontId="41" fillId="0" borderId="16" xfId="0" applyNumberFormat="1" applyFont="1" applyBorder="1" applyAlignment="1" applyProtection="1">
      <alignment horizontal="center"/>
      <protection hidden="1"/>
    </xf>
    <xf numFmtId="0" fontId="41" fillId="0" borderId="15" xfId="0" quotePrefix="1" applyFont="1" applyBorder="1" applyAlignment="1" applyProtection="1">
      <alignment horizontal="center"/>
      <protection hidden="1"/>
    </xf>
    <xf numFmtId="0" fontId="41" fillId="0" borderId="16" xfId="0" applyFont="1" applyBorder="1" applyProtection="1">
      <protection hidden="1"/>
    </xf>
    <xf numFmtId="9" fontId="41" fillId="0" borderId="24" xfId="0" applyNumberFormat="1" applyFont="1" applyBorder="1" applyAlignment="1" applyProtection="1">
      <alignment horizontal="center" vertical="center"/>
      <protection hidden="1"/>
    </xf>
    <xf numFmtId="0" fontId="41" fillId="0" borderId="29" xfId="0" applyFont="1" applyBorder="1" applyProtection="1">
      <protection hidden="1"/>
    </xf>
    <xf numFmtId="4" fontId="41" fillId="44" borderId="11" xfId="0" applyNumberFormat="1" applyFont="1" applyFill="1" applyBorder="1" applyAlignment="1" applyProtection="1">
      <alignment horizontal="center"/>
      <protection hidden="1"/>
    </xf>
    <xf numFmtId="3" fontId="41" fillId="44" borderId="11" xfId="0" applyNumberFormat="1" applyFont="1" applyFill="1" applyBorder="1" applyAlignment="1" applyProtection="1">
      <alignment horizontal="center"/>
      <protection hidden="1"/>
    </xf>
    <xf numFmtId="0" fontId="41" fillId="0" borderId="16" xfId="0" applyFont="1" applyBorder="1" applyAlignment="1" applyProtection="1">
      <alignment vertical="center"/>
      <protection hidden="1"/>
    </xf>
    <xf numFmtId="0" fontId="41" fillId="0" borderId="30" xfId="0" applyFont="1" applyBorder="1" applyProtection="1">
      <protection hidden="1"/>
    </xf>
    <xf numFmtId="0" fontId="41" fillId="0" borderId="17" xfId="0" applyFont="1" applyBorder="1" applyAlignment="1" applyProtection="1">
      <alignment horizontal="center"/>
      <protection hidden="1"/>
    </xf>
    <xf numFmtId="0" fontId="41" fillId="44" borderId="24" xfId="0" applyFont="1" applyFill="1" applyBorder="1" applyProtection="1">
      <protection hidden="1"/>
    </xf>
    <xf numFmtId="0" fontId="41" fillId="0" borderId="15" xfId="0" applyFont="1" applyBorder="1" applyProtection="1">
      <protection hidden="1"/>
    </xf>
    <xf numFmtId="0" fontId="41" fillId="44" borderId="16" xfId="0" applyFont="1" applyFill="1" applyBorder="1" applyAlignment="1" applyProtection="1">
      <alignment horizontal="center"/>
      <protection hidden="1"/>
    </xf>
    <xf numFmtId="4" fontId="41" fillId="0" borderId="15" xfId="0" applyNumberFormat="1" applyFont="1" applyBorder="1" applyAlignment="1" applyProtection="1">
      <alignment horizontal="center"/>
      <protection hidden="1"/>
    </xf>
    <xf numFmtId="3" fontId="41" fillId="0" borderId="16" xfId="0" applyNumberFormat="1" applyFont="1" applyBorder="1" applyAlignment="1" applyProtection="1">
      <alignment horizontal="left" vertical="center"/>
      <protection hidden="1"/>
    </xf>
    <xf numFmtId="3" fontId="75" fillId="0" borderId="16" xfId="0" applyNumberFormat="1" applyFont="1" applyBorder="1" applyAlignment="1" applyProtection="1">
      <alignment horizontal="left" vertical="center"/>
      <protection hidden="1"/>
    </xf>
    <xf numFmtId="0" fontId="41" fillId="0" borderId="15" xfId="0" applyFont="1" applyBorder="1" applyAlignment="1" applyProtection="1">
      <alignment vertical="center"/>
      <protection hidden="1"/>
    </xf>
    <xf numFmtId="0" fontId="41" fillId="0" borderId="25" xfId="0" applyFont="1" applyBorder="1" applyAlignment="1" applyProtection="1">
      <alignment vertical="center"/>
      <protection hidden="1"/>
    </xf>
    <xf numFmtId="9" fontId="41" fillId="0" borderId="42" xfId="0" applyNumberFormat="1" applyFont="1" applyBorder="1" applyAlignment="1" applyProtection="1">
      <alignment horizontal="center" vertical="center"/>
      <protection hidden="1"/>
    </xf>
    <xf numFmtId="164" fontId="41" fillId="43" borderId="41" xfId="0" applyNumberFormat="1" applyFont="1" applyFill="1" applyBorder="1" applyAlignment="1" applyProtection="1">
      <alignment horizontal="center"/>
      <protection hidden="1"/>
    </xf>
    <xf numFmtId="9" fontId="75" fillId="44" borderId="75" xfId="0" applyNumberFormat="1" applyFont="1" applyFill="1" applyBorder="1" applyAlignment="1" applyProtection="1">
      <alignment horizontal="center"/>
      <protection hidden="1"/>
    </xf>
    <xf numFmtId="0" fontId="75" fillId="0" borderId="16" xfId="0" applyFont="1" applyBorder="1" applyProtection="1">
      <protection hidden="1"/>
    </xf>
    <xf numFmtId="0" fontId="41" fillId="0" borderId="40" xfId="0" applyFont="1" applyBorder="1" applyAlignment="1" applyProtection="1">
      <alignment horizontal="center"/>
      <protection hidden="1"/>
    </xf>
    <xf numFmtId="0" fontId="41" fillId="44" borderId="42" xfId="0" applyFont="1" applyFill="1" applyBorder="1" applyAlignment="1" applyProtection="1">
      <alignment horizontal="center"/>
      <protection hidden="1"/>
    </xf>
    <xf numFmtId="0" fontId="75" fillId="44" borderId="17" xfId="0" applyFont="1" applyFill="1" applyBorder="1" applyProtection="1">
      <protection hidden="1"/>
    </xf>
    <xf numFmtId="0" fontId="75" fillId="0" borderId="24" xfId="0" applyFont="1" applyBorder="1" applyProtection="1">
      <protection hidden="1"/>
    </xf>
    <xf numFmtId="164" fontId="41" fillId="44" borderId="15" xfId="0" applyNumberFormat="1" applyFont="1" applyFill="1" applyBorder="1" applyAlignment="1" applyProtection="1">
      <alignment horizontal="center"/>
      <protection hidden="1"/>
    </xf>
    <xf numFmtId="9" fontId="75" fillId="0" borderId="16" xfId="0" applyNumberFormat="1" applyFont="1" applyBorder="1" applyAlignment="1" applyProtection="1">
      <alignment horizontal="center"/>
      <protection hidden="1"/>
    </xf>
    <xf numFmtId="0" fontId="41" fillId="0" borderId="82" xfId="0" applyFont="1" applyBorder="1" applyAlignment="1" applyProtection="1">
      <alignment horizontal="center"/>
      <protection hidden="1"/>
    </xf>
    <xf numFmtId="0" fontId="41" fillId="44" borderId="15" xfId="0" applyFont="1" applyFill="1" applyBorder="1" applyAlignment="1" applyProtection="1">
      <alignment horizontal="center"/>
      <protection hidden="1"/>
    </xf>
    <xf numFmtId="9" fontId="75" fillId="0" borderId="42" xfId="0" applyNumberFormat="1" applyFont="1" applyBorder="1" applyAlignment="1" applyProtection="1">
      <alignment horizontal="center"/>
      <protection hidden="1"/>
    </xf>
    <xf numFmtId="0" fontId="41" fillId="44" borderId="83" xfId="0" applyFont="1" applyFill="1" applyBorder="1" applyAlignment="1" applyProtection="1">
      <alignment horizontal="center"/>
      <protection hidden="1"/>
    </xf>
    <xf numFmtId="164" fontId="41" fillId="0" borderId="102" xfId="0" applyNumberFormat="1" applyFont="1" applyBorder="1" applyAlignment="1" applyProtection="1">
      <alignment horizontal="center" vertical="center"/>
      <protection hidden="1"/>
    </xf>
    <xf numFmtId="9" fontId="75" fillId="0" borderId="24" xfId="0" applyNumberFormat="1" applyFont="1" applyBorder="1" applyAlignment="1" applyProtection="1">
      <alignment horizontal="center"/>
      <protection hidden="1"/>
    </xf>
    <xf numFmtId="0" fontId="41" fillId="43" borderId="29" xfId="0" applyFont="1" applyFill="1" applyBorder="1" applyAlignment="1" applyProtection="1">
      <alignment horizontal="center"/>
      <protection hidden="1"/>
    </xf>
    <xf numFmtId="0" fontId="86" fillId="0" borderId="0" xfId="0" applyFont="1" applyAlignment="1" applyProtection="1">
      <alignment horizontal="left" vertical="center"/>
      <protection hidden="1"/>
    </xf>
    <xf numFmtId="0" fontId="41" fillId="43" borderId="30" xfId="0" applyFont="1" applyFill="1" applyBorder="1" applyAlignment="1" applyProtection="1">
      <alignment horizontal="center"/>
      <protection hidden="1"/>
    </xf>
    <xf numFmtId="0" fontId="87" fillId="0" borderId="0" xfId="0" applyFont="1" applyAlignment="1" applyProtection="1">
      <alignment vertical="center"/>
      <protection hidden="1"/>
    </xf>
    <xf numFmtId="0" fontId="87" fillId="0" borderId="0" xfId="0" applyFont="1" applyAlignment="1" applyProtection="1">
      <alignment horizontal="center" vertical="center" wrapText="1"/>
      <protection hidden="1"/>
    </xf>
    <xf numFmtId="0" fontId="41" fillId="44" borderId="28" xfId="0" applyFont="1" applyFill="1" applyBorder="1" applyAlignment="1" applyProtection="1">
      <alignment horizontal="center" vertical="center"/>
      <protection hidden="1"/>
    </xf>
    <xf numFmtId="6" fontId="88" fillId="0" borderId="0" xfId="0" applyNumberFormat="1" applyFont="1" applyAlignment="1" applyProtection="1">
      <alignment horizontal="center" vertical="center"/>
      <protection hidden="1"/>
    </xf>
    <xf numFmtId="6" fontId="88" fillId="0" borderId="0" xfId="0" applyNumberFormat="1" applyFont="1" applyAlignment="1" applyProtection="1">
      <alignment horizontal="center" vertical="center" wrapText="1"/>
      <protection hidden="1"/>
    </xf>
    <xf numFmtId="0" fontId="41" fillId="44" borderId="29" xfId="0" applyFont="1" applyFill="1" applyBorder="1" applyAlignment="1" applyProtection="1">
      <alignment horizontal="center" vertical="center"/>
      <protection hidden="1"/>
    </xf>
    <xf numFmtId="166" fontId="87" fillId="0" borderId="0" xfId="0" applyNumberFormat="1" applyFont="1" applyAlignment="1" applyProtection="1">
      <alignment horizontal="center" vertical="center"/>
      <protection hidden="1"/>
    </xf>
    <xf numFmtId="0" fontId="75" fillId="44" borderId="29" xfId="0" applyFont="1" applyFill="1" applyBorder="1" applyAlignment="1" applyProtection="1">
      <alignment horizontal="center"/>
      <protection hidden="1"/>
    </xf>
    <xf numFmtId="6" fontId="87" fillId="0" borderId="0" xfId="0" applyNumberFormat="1" applyFont="1" applyAlignment="1" applyProtection="1">
      <alignment horizontal="center" vertical="center"/>
      <protection hidden="1"/>
    </xf>
    <xf numFmtId="0" fontId="41" fillId="0" borderId="0" xfId="0" applyFont="1"/>
    <xf numFmtId="0" fontId="41" fillId="44" borderId="30" xfId="0" applyFont="1" applyFill="1" applyBorder="1" applyAlignment="1" applyProtection="1">
      <alignment horizontal="center"/>
      <protection hidden="1"/>
    </xf>
    <xf numFmtId="0" fontId="41" fillId="44" borderId="83" xfId="0" applyFont="1" applyFill="1" applyBorder="1" applyProtection="1">
      <protection hidden="1"/>
    </xf>
    <xf numFmtId="0" fontId="41" fillId="44" borderId="84" xfId="0" applyFont="1" applyFill="1" applyBorder="1" applyAlignment="1" applyProtection="1">
      <alignment horizontal="center"/>
      <protection hidden="1"/>
    </xf>
    <xf numFmtId="0" fontId="41" fillId="45" borderId="29" xfId="0" applyFont="1" applyFill="1" applyBorder="1" applyAlignment="1" applyProtection="1">
      <alignment horizontal="center"/>
      <protection hidden="1"/>
    </xf>
    <xf numFmtId="0" fontId="82" fillId="0" borderId="0" xfId="0" applyFont="1" applyAlignment="1" applyProtection="1">
      <alignment vertical="center"/>
      <protection hidden="1"/>
    </xf>
    <xf numFmtId="0" fontId="41" fillId="45" borderId="30" xfId="0" applyFont="1" applyFill="1" applyBorder="1" applyAlignment="1" applyProtection="1">
      <alignment horizontal="center"/>
      <protection hidden="1"/>
    </xf>
    <xf numFmtId="0" fontId="82" fillId="0" borderId="0" xfId="0" applyFont="1" applyAlignment="1" applyProtection="1">
      <alignment horizontal="center" vertical="center" wrapText="1"/>
      <protection hidden="1"/>
    </xf>
    <xf numFmtId="0" fontId="41" fillId="0" borderId="0" xfId="0" applyFont="1" applyAlignment="1" applyProtection="1">
      <alignment horizontal="left" vertical="center"/>
      <protection hidden="1"/>
    </xf>
    <xf numFmtId="0" fontId="41" fillId="0" borderId="0" xfId="0" applyFont="1" applyAlignment="1" applyProtection="1">
      <alignment horizontal="center" vertical="center" wrapText="1"/>
      <protection hidden="1"/>
    </xf>
    <xf numFmtId="0" fontId="41" fillId="0" borderId="0" xfId="0" applyFont="1" applyAlignment="1" applyProtection="1">
      <alignment vertical="center"/>
      <protection hidden="1"/>
    </xf>
    <xf numFmtId="0" fontId="41" fillId="0" borderId="0" xfId="0" applyFont="1" applyAlignment="1" applyProtection="1">
      <alignment horizontal="left"/>
      <protection hidden="1"/>
    </xf>
    <xf numFmtId="0" fontId="75" fillId="0" borderId="0" xfId="0" applyFont="1" applyAlignment="1" applyProtection="1">
      <alignment vertical="center"/>
      <protection hidden="1"/>
    </xf>
    <xf numFmtId="0" fontId="75" fillId="0" borderId="0" xfId="0" applyFont="1" applyAlignment="1" applyProtection="1">
      <alignment horizontal="left" vertical="center"/>
      <protection hidden="1"/>
    </xf>
    <xf numFmtId="164" fontId="41" fillId="0" borderId="0" xfId="0" applyNumberFormat="1" applyFont="1" applyAlignment="1" applyProtection="1">
      <alignment horizontal="left" vertical="center"/>
      <protection hidden="1"/>
    </xf>
    <xf numFmtId="164" fontId="41" fillId="0" borderId="0" xfId="0" applyNumberFormat="1" applyFont="1" applyAlignment="1" applyProtection="1">
      <alignment horizontal="center"/>
      <protection hidden="1"/>
    </xf>
    <xf numFmtId="0" fontId="31" fillId="0" borderId="14" xfId="0" applyFont="1" applyBorder="1" applyAlignment="1" applyProtection="1">
      <alignment horizontal="left" vertical="center"/>
      <protection hidden="1"/>
    </xf>
    <xf numFmtId="0" fontId="32" fillId="0" borderId="0" xfId="0" applyFont="1" applyAlignment="1" applyProtection="1">
      <alignment horizontal="left"/>
      <protection hidden="1"/>
    </xf>
    <xf numFmtId="0" fontId="66" fillId="0" borderId="0" xfId="84" applyFont="1" applyBorder="1" applyAlignment="1" applyProtection="1">
      <alignment horizontal="center" vertical="center"/>
      <protection hidden="1"/>
    </xf>
    <xf numFmtId="0" fontId="48" fillId="0" borderId="0" xfId="0" applyFont="1" applyProtection="1">
      <protection hidden="1"/>
    </xf>
    <xf numFmtId="0" fontId="32" fillId="0" borderId="0" xfId="0" applyFont="1" applyProtection="1">
      <protection hidden="1"/>
    </xf>
    <xf numFmtId="0" fontId="66" fillId="0" borderId="0" xfId="84" applyFont="1" applyAlignment="1" applyProtection="1">
      <alignment vertical="center"/>
      <protection hidden="1"/>
    </xf>
    <xf numFmtId="0" fontId="66" fillId="0" borderId="0" xfId="84" applyFont="1" applyBorder="1" applyAlignment="1" applyProtection="1">
      <protection hidden="1"/>
    </xf>
    <xf numFmtId="0" fontId="89" fillId="0" borderId="0" xfId="0" applyFont="1" applyAlignment="1">
      <alignment vertical="center" wrapText="1"/>
    </xf>
    <xf numFmtId="0" fontId="41" fillId="0" borderId="0" xfId="0" applyFont="1" applyAlignment="1">
      <alignment horizontal="left"/>
    </xf>
    <xf numFmtId="0" fontId="41" fillId="0" borderId="0" xfId="0" applyFont="1" applyAlignment="1">
      <alignment vertical="center"/>
    </xf>
    <xf numFmtId="0" fontId="67" fillId="0" borderId="0" xfId="0" applyFont="1" applyAlignment="1" applyProtection="1">
      <alignment horizontal="center" vertical="center"/>
      <protection hidden="1"/>
    </xf>
    <xf numFmtId="0" fontId="46" fillId="0" borderId="56" xfId="84" applyFont="1" applyBorder="1" applyAlignment="1" applyProtection="1">
      <alignment horizontal="left" vertical="center"/>
      <protection locked="0"/>
    </xf>
    <xf numFmtId="0" fontId="46" fillId="0" borderId="71" xfId="84" applyFont="1" applyBorder="1" applyAlignment="1" applyProtection="1">
      <alignment horizontal="left" vertical="center"/>
      <protection locked="0"/>
    </xf>
    <xf numFmtId="0" fontId="29" fillId="42" borderId="66" xfId="0" applyFont="1" applyFill="1" applyBorder="1" applyAlignment="1" applyProtection="1">
      <alignment horizontal="center" vertical="center"/>
      <protection hidden="1"/>
    </xf>
    <xf numFmtId="0" fontId="29" fillId="42" borderId="52" xfId="0" applyFont="1" applyFill="1" applyBorder="1" applyAlignment="1" applyProtection="1">
      <alignment horizontal="center" vertical="center"/>
      <protection hidden="1"/>
    </xf>
    <xf numFmtId="0" fontId="29" fillId="42" borderId="68" xfId="0" applyFont="1" applyFill="1" applyBorder="1" applyAlignment="1" applyProtection="1">
      <alignment horizontal="center" vertical="center"/>
      <protection hidden="1"/>
    </xf>
    <xf numFmtId="0" fontId="29" fillId="42" borderId="0" xfId="0" applyFont="1" applyFill="1" applyAlignment="1" applyProtection="1">
      <alignment horizontal="center" vertical="center"/>
      <protection hidden="1"/>
    </xf>
    <xf numFmtId="0" fontId="29" fillId="42" borderId="70" xfId="0" applyFont="1" applyFill="1" applyBorder="1" applyAlignment="1" applyProtection="1">
      <alignment horizontal="center" vertical="center"/>
      <protection hidden="1"/>
    </xf>
    <xf numFmtId="0" fontId="29" fillId="42" borderId="56" xfId="0" applyFont="1" applyFill="1" applyBorder="1" applyAlignment="1" applyProtection="1">
      <alignment horizontal="center" vertical="center"/>
      <protection hidden="1"/>
    </xf>
    <xf numFmtId="0" fontId="28" fillId="0" borderId="52" xfId="0" applyFont="1" applyBorder="1" applyAlignment="1" applyProtection="1">
      <alignment horizontal="center" vertical="center"/>
      <protection hidden="1"/>
    </xf>
    <xf numFmtId="0" fontId="29" fillId="0" borderId="68" xfId="0" applyFont="1" applyBorder="1" applyAlignment="1" applyProtection="1">
      <alignment horizontal="right" vertical="center"/>
      <protection hidden="1"/>
    </xf>
    <xf numFmtId="0" fontId="29" fillId="0" borderId="0" xfId="0" applyFont="1" applyAlignment="1" applyProtection="1">
      <alignment horizontal="right" vertical="center"/>
      <protection hidden="1"/>
    </xf>
    <xf numFmtId="0" fontId="29" fillId="0" borderId="70" xfId="0" applyFont="1" applyBorder="1" applyAlignment="1">
      <alignment horizontal="right" vertical="center"/>
    </xf>
    <xf numFmtId="0" fontId="29" fillId="0" borderId="56" xfId="0" applyFont="1" applyBorder="1" applyAlignment="1">
      <alignment horizontal="right" vertical="center"/>
    </xf>
    <xf numFmtId="0" fontId="31" fillId="0" borderId="0" xfId="0" applyFont="1" applyAlignment="1" applyProtection="1">
      <alignment horizontal="center" vertical="center"/>
      <protection hidden="1"/>
    </xf>
    <xf numFmtId="4" fontId="29" fillId="0" borderId="56" xfId="0" applyNumberFormat="1" applyFont="1" applyBorder="1" applyAlignment="1">
      <alignment horizontal="center" vertical="center"/>
    </xf>
    <xf numFmtId="4" fontId="29" fillId="0" borderId="71" xfId="0" applyNumberFormat="1" applyFont="1" applyBorder="1" applyAlignment="1">
      <alignment horizontal="center" vertical="center"/>
    </xf>
    <xf numFmtId="4" fontId="29" fillId="0" borderId="0" xfId="0" applyNumberFormat="1" applyFont="1" applyAlignment="1" applyProtection="1">
      <alignment horizontal="center" vertical="center"/>
      <protection hidden="1"/>
    </xf>
    <xf numFmtId="4" fontId="29" fillId="0" borderId="69" xfId="0" applyNumberFormat="1" applyFont="1" applyBorder="1" applyAlignment="1" applyProtection="1">
      <alignment horizontal="center" vertical="center"/>
      <protection hidden="1"/>
    </xf>
    <xf numFmtId="0" fontId="46" fillId="42" borderId="52" xfId="84" applyFont="1" applyFill="1" applyBorder="1" applyAlignment="1" applyProtection="1">
      <alignment horizontal="center" vertical="center"/>
      <protection locked="0" hidden="1"/>
    </xf>
    <xf numFmtId="0" fontId="29" fillId="42" borderId="63" xfId="0" applyFont="1" applyFill="1" applyBorder="1" applyAlignment="1">
      <alignment horizontal="center" vertical="center"/>
    </xf>
    <xf numFmtId="0" fontId="29" fillId="42" borderId="64" xfId="0" applyFont="1" applyFill="1" applyBorder="1" applyAlignment="1">
      <alignment horizontal="center" vertical="center"/>
    </xf>
    <xf numFmtId="4" fontId="31" fillId="0" borderId="0" xfId="0" applyNumberFormat="1" applyFont="1" applyAlignment="1">
      <alignment horizontal="center" vertical="center"/>
    </xf>
    <xf numFmtId="4" fontId="31" fillId="0" borderId="0" xfId="0" applyNumberFormat="1" applyFont="1" applyAlignment="1" applyProtection="1">
      <alignment horizontal="center" vertical="center"/>
      <protection hidden="1"/>
    </xf>
    <xf numFmtId="0" fontId="30" fillId="0" borderId="68" xfId="0" applyFont="1" applyBorder="1" applyAlignment="1">
      <alignment horizontal="right" vertical="center"/>
    </xf>
    <xf numFmtId="0" fontId="30" fillId="0" borderId="0" xfId="0" applyFont="1" applyAlignment="1">
      <alignment horizontal="right" vertical="center"/>
    </xf>
    <xf numFmtId="0" fontId="72" fillId="0" borderId="0" xfId="84" applyFont="1" applyFill="1" applyBorder="1" applyAlignment="1" applyProtection="1">
      <alignment horizontal="center" vertical="center"/>
      <protection hidden="1"/>
    </xf>
    <xf numFmtId="0" fontId="72" fillId="0" borderId="69" xfId="84" applyFont="1" applyFill="1" applyBorder="1" applyAlignment="1" applyProtection="1">
      <alignment horizontal="center" vertical="center"/>
      <protection hidden="1"/>
    </xf>
    <xf numFmtId="164" fontId="45" fillId="0" borderId="56" xfId="0" applyNumberFormat="1" applyFont="1" applyBorder="1" applyAlignment="1" applyProtection="1">
      <alignment horizontal="center" vertical="center"/>
      <protection hidden="1"/>
    </xf>
    <xf numFmtId="0" fontId="30" fillId="0" borderId="52" xfId="0" applyFont="1" applyBorder="1" applyAlignment="1" applyProtection="1">
      <alignment horizontal="right" vertical="center"/>
      <protection hidden="1"/>
    </xf>
    <xf numFmtId="0" fontId="41" fillId="0" borderId="62" xfId="0" applyFont="1" applyBorder="1" applyAlignment="1">
      <alignment horizontal="center" vertical="center"/>
    </xf>
    <xf numFmtId="0" fontId="41" fillId="0" borderId="62" xfId="0" applyFont="1" applyBorder="1" applyAlignment="1" applyProtection="1">
      <alignment horizontal="center" vertical="center"/>
      <protection hidden="1"/>
    </xf>
    <xf numFmtId="4" fontId="29" fillId="42" borderId="64" xfId="0" applyNumberFormat="1" applyFont="1" applyFill="1" applyBorder="1" applyAlignment="1" applyProtection="1">
      <alignment horizontal="center" vertical="center"/>
      <protection hidden="1"/>
    </xf>
    <xf numFmtId="4" fontId="29" fillId="42" borderId="65" xfId="0" applyNumberFormat="1" applyFont="1" applyFill="1" applyBorder="1" applyAlignment="1" applyProtection="1">
      <alignment horizontal="center" vertical="center"/>
      <protection hidden="1"/>
    </xf>
    <xf numFmtId="4" fontId="76" fillId="0" borderId="40" xfId="0" applyNumberFormat="1" applyFont="1" applyBorder="1" applyAlignment="1" applyProtection="1">
      <alignment horizontal="center" vertical="center"/>
      <protection hidden="1"/>
    </xf>
    <xf numFmtId="4" fontId="31" fillId="0" borderId="40" xfId="0" applyNumberFormat="1" applyFont="1" applyBorder="1" applyAlignment="1">
      <alignment horizontal="center" vertical="center"/>
    </xf>
    <xf numFmtId="0" fontId="41" fillId="0" borderId="25" xfId="0" applyFont="1" applyBorder="1" applyAlignment="1" applyProtection="1">
      <alignment horizontal="center"/>
      <protection hidden="1"/>
    </xf>
    <xf numFmtId="0" fontId="41" fillId="0" borderId="42" xfId="0" applyFont="1" applyBorder="1" applyAlignment="1" applyProtection="1">
      <alignment horizontal="center"/>
      <protection hidden="1"/>
    </xf>
    <xf numFmtId="0" fontId="75" fillId="0" borderId="0" xfId="0" applyFont="1" applyAlignment="1" applyProtection="1">
      <alignment horizontal="right" vertical="center"/>
      <protection hidden="1"/>
    </xf>
    <xf numFmtId="0" fontId="41" fillId="0" borderId="0" xfId="0" applyFont="1" applyAlignment="1" applyProtection="1">
      <alignment horizontal="center" vertical="center"/>
      <protection hidden="1"/>
    </xf>
    <xf numFmtId="0" fontId="88" fillId="0" borderId="0" xfId="0" applyFont="1" applyAlignment="1" applyProtection="1">
      <alignment horizontal="center" vertical="center"/>
      <protection hidden="1"/>
    </xf>
    <xf numFmtId="0" fontId="29" fillId="42" borderId="52" xfId="84" applyFont="1" applyFill="1" applyBorder="1" applyAlignment="1" applyProtection="1">
      <alignment horizontal="center" vertical="center" wrapText="1"/>
      <protection hidden="1"/>
    </xf>
    <xf numFmtId="0" fontId="29" fillId="42" borderId="0" xfId="84" applyFont="1" applyFill="1" applyBorder="1" applyAlignment="1" applyProtection="1">
      <alignment horizontal="center" vertical="center" wrapText="1"/>
      <protection hidden="1"/>
    </xf>
    <xf numFmtId="0" fontId="29" fillId="42" borderId="56" xfId="84" applyFont="1" applyFill="1" applyBorder="1" applyAlignment="1" applyProtection="1">
      <alignment horizontal="center" vertical="center" wrapText="1"/>
      <protection hidden="1"/>
    </xf>
    <xf numFmtId="0" fontId="41" fillId="0" borderId="0" xfId="0" applyFont="1" applyAlignment="1">
      <alignment horizontal="center" vertical="center"/>
    </xf>
    <xf numFmtId="0" fontId="30" fillId="0" borderId="80" xfId="0" applyFont="1" applyBorder="1" applyAlignment="1">
      <alignment horizontal="center"/>
    </xf>
    <xf numFmtId="0" fontId="30" fillId="0" borderId="0" xfId="0" applyFont="1" applyAlignment="1">
      <alignment horizontal="center"/>
    </xf>
    <xf numFmtId="0" fontId="30" fillId="0" borderId="81" xfId="0" applyFont="1" applyBorder="1" applyAlignment="1">
      <alignment horizontal="center"/>
    </xf>
    <xf numFmtId="0" fontId="79" fillId="0" borderId="0" xfId="83" applyFont="1" applyAlignment="1" applyProtection="1">
      <alignment horizontal="center" vertical="center" wrapText="1"/>
      <protection hidden="1"/>
    </xf>
    <xf numFmtId="0" fontId="41" fillId="0" borderId="0" xfId="83" applyFont="1" applyAlignment="1" applyProtection="1">
      <alignment horizontal="center" vertical="center"/>
      <protection hidden="1"/>
    </xf>
    <xf numFmtId="0" fontId="29" fillId="42" borderId="0" xfId="83" applyFont="1" applyFill="1" applyAlignment="1" applyProtection="1">
      <alignment horizontal="center" vertical="center"/>
      <protection hidden="1"/>
    </xf>
    <xf numFmtId="0" fontId="39" fillId="0" borderId="59" xfId="0" applyFont="1" applyBorder="1" applyAlignment="1" applyProtection="1">
      <alignment horizontal="center"/>
      <protection locked="0" hidden="1"/>
    </xf>
    <xf numFmtId="0" fontId="39" fillId="0" borderId="61" xfId="0" applyFont="1" applyBorder="1" applyAlignment="1" applyProtection="1">
      <alignment horizontal="center"/>
      <protection locked="0" hidden="1"/>
    </xf>
    <xf numFmtId="0" fontId="39" fillId="0" borderId="60" xfId="0" applyFont="1" applyBorder="1" applyAlignment="1" applyProtection="1">
      <alignment horizontal="center"/>
      <protection locked="0" hidden="1"/>
    </xf>
    <xf numFmtId="49" fontId="39" fillId="0" borderId="13" xfId="83" applyNumberFormat="1" applyFont="1" applyBorder="1" applyAlignment="1" applyProtection="1">
      <alignment horizontal="center"/>
      <protection locked="0"/>
    </xf>
    <xf numFmtId="0" fontId="39" fillId="0" borderId="13" xfId="0" applyFont="1" applyBorder="1" applyAlignment="1" applyProtection="1">
      <alignment horizontal="center"/>
      <protection locked="0"/>
    </xf>
    <xf numFmtId="0" fontId="39" fillId="0" borderId="13" xfId="83" applyFont="1" applyBorder="1" applyAlignment="1" applyProtection="1">
      <alignment horizontal="center"/>
      <protection locked="0"/>
    </xf>
    <xf numFmtId="0" fontId="30" fillId="0" borderId="0" xfId="83" applyFont="1" applyAlignment="1" applyProtection="1">
      <alignment horizontal="right"/>
      <protection hidden="1"/>
    </xf>
    <xf numFmtId="49" fontId="39" fillId="0" borderId="59" xfId="0" applyNumberFormat="1" applyFont="1" applyBorder="1" applyAlignment="1" applyProtection="1">
      <alignment horizontal="center"/>
      <protection locked="0"/>
    </xf>
    <xf numFmtId="49" fontId="39" fillId="0" borderId="60" xfId="0" applyNumberFormat="1" applyFont="1" applyBorder="1" applyAlignment="1" applyProtection="1">
      <alignment horizontal="center"/>
      <protection locked="0"/>
    </xf>
    <xf numFmtId="49" fontId="39" fillId="0" borderId="13" xfId="0" applyNumberFormat="1" applyFont="1" applyBorder="1" applyAlignment="1" applyProtection="1">
      <alignment horizontal="center"/>
      <protection locked="0"/>
    </xf>
    <xf numFmtId="49" fontId="39" fillId="0" borderId="18" xfId="0" applyNumberFormat="1" applyFont="1" applyBorder="1" applyAlignment="1" applyProtection="1">
      <alignment horizontal="center"/>
      <protection locked="0"/>
    </xf>
    <xf numFmtId="0" fontId="30" fillId="0" borderId="19" xfId="84" applyFont="1" applyBorder="1" applyAlignment="1" applyProtection="1">
      <alignment horizontal="center"/>
      <protection hidden="1"/>
    </xf>
    <xf numFmtId="0" fontId="66" fillId="0" borderId="56" xfId="84" applyFont="1" applyBorder="1" applyAlignment="1" applyProtection="1">
      <alignment horizontal="center" vertical="center"/>
      <protection locked="0"/>
    </xf>
    <xf numFmtId="0" fontId="66" fillId="0" borderId="71" xfId="84" applyFont="1" applyBorder="1" applyAlignment="1" applyProtection="1">
      <alignment horizontal="center" vertical="center"/>
      <protection locked="0"/>
    </xf>
    <xf numFmtId="0" fontId="29" fillId="0" borderId="52" xfId="0" applyFont="1" applyBorder="1" applyAlignment="1" applyProtection="1">
      <alignment horizontal="center"/>
      <protection hidden="1"/>
    </xf>
    <xf numFmtId="0" fontId="39" fillId="0" borderId="61" xfId="0" applyFont="1" applyBorder="1" applyAlignment="1" applyProtection="1">
      <alignment horizontal="center"/>
      <protection locked="0"/>
    </xf>
    <xf numFmtId="0" fontId="35" fillId="0" borderId="0" xfId="0" applyFont="1" applyAlignment="1">
      <alignment horizontal="center" vertical="center"/>
    </xf>
    <xf numFmtId="164" fontId="39" fillId="0" borderId="61" xfId="0" applyNumberFormat="1" applyFont="1" applyBorder="1" applyAlignment="1" applyProtection="1">
      <alignment horizontal="center"/>
      <protection locked="0"/>
    </xf>
    <xf numFmtId="0" fontId="30" fillId="0" borderId="0" xfId="0" applyFont="1" applyAlignment="1" applyProtection="1">
      <alignment horizontal="justify" vertical="center" wrapText="1"/>
      <protection hidden="1"/>
    </xf>
    <xf numFmtId="0" fontId="56" fillId="0" borderId="56" xfId="84" applyFont="1" applyFill="1" applyBorder="1" applyAlignment="1" applyProtection="1">
      <alignment horizontal="center" vertical="center"/>
      <protection hidden="1"/>
    </xf>
    <xf numFmtId="0" fontId="30" fillId="0" borderId="0" xfId="0" applyFont="1" applyAlignment="1" applyProtection="1">
      <alignment horizontal="center" vertical="center" wrapText="1"/>
      <protection hidden="1"/>
    </xf>
    <xf numFmtId="0" fontId="30" fillId="0" borderId="69" xfId="0" applyFont="1" applyBorder="1" applyAlignment="1" applyProtection="1">
      <alignment horizontal="center" vertical="center" wrapText="1"/>
      <protection hidden="1"/>
    </xf>
    <xf numFmtId="0" fontId="30" fillId="0" borderId="56" xfId="0" applyFont="1" applyBorder="1" applyAlignment="1" applyProtection="1">
      <alignment horizontal="center" vertical="center"/>
      <protection hidden="1"/>
    </xf>
    <xf numFmtId="164" fontId="29" fillId="0" borderId="0" xfId="0" applyNumberFormat="1" applyFont="1" applyAlignment="1" applyProtection="1">
      <alignment horizontal="center" vertical="center"/>
      <protection hidden="1"/>
    </xf>
    <xf numFmtId="0" fontId="29" fillId="0" borderId="76" xfId="0" applyFont="1" applyBorder="1" applyAlignment="1">
      <alignment horizontal="center" vertical="center"/>
    </xf>
    <xf numFmtId="0" fontId="29" fillId="0" borderId="36" xfId="0" applyFont="1" applyBorder="1" applyAlignment="1">
      <alignment horizontal="center" vertical="center"/>
    </xf>
    <xf numFmtId="0" fontId="29" fillId="0" borderId="77" xfId="0" applyFont="1" applyBorder="1" applyAlignment="1">
      <alignment horizontal="center" vertical="center"/>
    </xf>
    <xf numFmtId="0" fontId="29" fillId="0" borderId="66" xfId="0" applyFont="1" applyBorder="1" applyAlignment="1">
      <alignment horizontal="center" vertical="center"/>
    </xf>
    <xf numFmtId="0" fontId="29" fillId="0" borderId="52" xfId="0" applyFont="1" applyBorder="1" applyAlignment="1">
      <alignment horizontal="center" vertical="center"/>
    </xf>
    <xf numFmtId="0" fontId="29" fillId="0" borderId="67" xfId="0" applyFont="1" applyBorder="1" applyAlignment="1">
      <alignment horizontal="center" vertical="center"/>
    </xf>
    <xf numFmtId="0" fontId="30" fillId="0" borderId="78" xfId="0" applyFont="1" applyBorder="1" applyAlignment="1">
      <alignment horizontal="left" vertical="center" wrapText="1"/>
    </xf>
    <xf numFmtId="0" fontId="30" fillId="0" borderId="37" xfId="0" applyFont="1" applyBorder="1" applyAlignment="1">
      <alignment horizontal="left" vertical="center" wrapText="1"/>
    </xf>
    <xf numFmtId="0" fontId="30" fillId="0" borderId="79" xfId="0" applyFont="1" applyBorder="1" applyAlignment="1">
      <alignment horizontal="left" vertical="center" wrapText="1"/>
    </xf>
    <xf numFmtId="0" fontId="30" fillId="0" borderId="68" xfId="0" applyFont="1" applyBorder="1" applyAlignment="1">
      <alignment horizontal="left" vertical="center" wrapText="1"/>
    </xf>
    <xf numFmtId="0" fontId="30" fillId="0" borderId="0" xfId="0" applyFont="1" applyAlignment="1">
      <alignment horizontal="left" vertical="center" wrapText="1"/>
    </xf>
    <xf numFmtId="0" fontId="30" fillId="0" borderId="69" xfId="0" applyFont="1" applyBorder="1" applyAlignment="1">
      <alignment horizontal="left" vertical="center" wrapText="1"/>
    </xf>
    <xf numFmtId="0" fontId="39" fillId="0" borderId="61" xfId="0" applyFont="1" applyBorder="1" applyAlignment="1" applyProtection="1">
      <alignment horizontal="left"/>
      <protection locked="0"/>
    </xf>
    <xf numFmtId="0" fontId="58" fillId="0" borderId="0" xfId="0" applyFont="1" applyAlignment="1" applyProtection="1">
      <alignment horizontal="center" vertical="center"/>
      <protection hidden="1"/>
    </xf>
    <xf numFmtId="0" fontId="71" fillId="0" borderId="0" xfId="84" applyFont="1" applyBorder="1" applyAlignment="1" applyProtection="1">
      <alignment horizontal="left" vertical="center"/>
      <protection locked="0"/>
    </xf>
    <xf numFmtId="0" fontId="71" fillId="0" borderId="69" xfId="84" applyFont="1" applyBorder="1" applyAlignment="1" applyProtection="1">
      <alignment horizontal="left" vertical="center"/>
      <protection locked="0"/>
    </xf>
    <xf numFmtId="0" fontId="46" fillId="0" borderId="56" xfId="84" applyFont="1" applyFill="1" applyBorder="1" applyAlignment="1" applyProtection="1">
      <alignment horizontal="center" vertical="center"/>
      <protection locked="0"/>
    </xf>
    <xf numFmtId="0" fontId="30" fillId="0" borderId="56" xfId="0" applyFont="1" applyBorder="1" applyAlignment="1">
      <alignment horizontal="center" vertical="center"/>
    </xf>
    <xf numFmtId="0" fontId="39" fillId="43" borderId="13" xfId="83" applyFont="1" applyFill="1" applyBorder="1" applyAlignment="1" applyProtection="1">
      <alignment horizontal="center" vertical="center"/>
      <protection hidden="1"/>
    </xf>
    <xf numFmtId="0" fontId="46" fillId="0" borderId="56" xfId="84" applyFont="1" applyFill="1" applyBorder="1" applyAlignment="1" applyProtection="1">
      <alignment horizontal="left" vertical="center"/>
      <protection locked="0"/>
    </xf>
    <xf numFmtId="0" fontId="75" fillId="0" borderId="0" xfId="0" applyFont="1" applyAlignment="1">
      <alignment horizontal="right" vertical="center"/>
    </xf>
    <xf numFmtId="164" fontId="75" fillId="0" borderId="0" xfId="0" applyNumberFormat="1" applyFont="1" applyAlignment="1">
      <alignment horizontal="left" vertical="center"/>
    </xf>
    <xf numFmtId="4" fontId="76" fillId="43" borderId="85" xfId="0" applyNumberFormat="1" applyFont="1" applyFill="1" applyBorder="1" applyAlignment="1" applyProtection="1">
      <alignment horizontal="center" vertical="center"/>
      <protection hidden="1"/>
    </xf>
    <xf numFmtId="4" fontId="31" fillId="43" borderId="56" xfId="0" applyNumberFormat="1" applyFont="1" applyFill="1" applyBorder="1" applyAlignment="1">
      <alignment horizontal="center" vertical="center"/>
    </xf>
    <xf numFmtId="4" fontId="31" fillId="0" borderId="0" xfId="84" applyNumberFormat="1" applyFont="1" applyFill="1" applyBorder="1" applyAlignment="1" applyProtection="1">
      <alignment horizontal="center" vertical="center"/>
      <protection hidden="1"/>
    </xf>
    <xf numFmtId="0" fontId="31" fillId="0" borderId="0" xfId="84" applyFont="1" applyFill="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30" fillId="0" borderId="70" xfId="0" applyFont="1" applyBorder="1" applyAlignment="1">
      <alignment horizontal="center" vertical="center"/>
    </xf>
    <xf numFmtId="0" fontId="59" fillId="0" borderId="21" xfId="0" applyFont="1" applyBorder="1" applyAlignment="1" applyProtection="1">
      <alignment horizontal="center" wrapText="1"/>
      <protection locked="0" hidden="1"/>
    </xf>
    <xf numFmtId="0" fontId="59" fillId="0" borderId="0" xfId="0" applyFont="1" applyAlignment="1" applyProtection="1">
      <alignment horizontal="center" wrapText="1"/>
      <protection locked="0" hidden="1"/>
    </xf>
    <xf numFmtId="0" fontId="29" fillId="0" borderId="14" xfId="0" applyFont="1" applyBorder="1" applyAlignment="1" applyProtection="1">
      <alignment horizontal="right" vertical="center"/>
      <protection hidden="1"/>
    </xf>
    <xf numFmtId="164" fontId="29" fillId="0" borderId="0" xfId="0" applyNumberFormat="1" applyFont="1" applyAlignment="1">
      <alignment horizontal="left" vertical="center"/>
    </xf>
    <xf numFmtId="0" fontId="39" fillId="0" borderId="18" xfId="83" applyFont="1" applyBorder="1" applyAlignment="1" applyProtection="1">
      <alignment horizontal="center"/>
      <protection locked="0"/>
    </xf>
    <xf numFmtId="0" fontId="39" fillId="0" borderId="56" xfId="0" applyFont="1" applyBorder="1" applyAlignment="1" applyProtection="1">
      <alignment horizontal="center"/>
      <protection hidden="1"/>
    </xf>
    <xf numFmtId="4" fontId="30" fillId="0" borderId="0" xfId="0" applyNumberFormat="1" applyFont="1" applyAlignment="1">
      <alignment horizontal="center" vertical="center"/>
    </xf>
    <xf numFmtId="0" fontId="39" fillId="0" borderId="54" xfId="84" applyFont="1" applyBorder="1" applyAlignment="1" applyProtection="1">
      <alignment horizontal="center"/>
      <protection locked="0"/>
    </xf>
    <xf numFmtId="0" fontId="39" fillId="0" borderId="13" xfId="83" applyFont="1" applyBorder="1" applyAlignment="1" applyProtection="1">
      <alignment horizontal="left"/>
      <protection locked="0"/>
    </xf>
    <xf numFmtId="0" fontId="78" fillId="0" borderId="18" xfId="83" applyFont="1" applyBorder="1" applyAlignment="1" applyProtection="1">
      <alignment horizontal="center"/>
      <protection locked="0"/>
    </xf>
    <xf numFmtId="15" fontId="29" fillId="0" borderId="55" xfId="0" applyNumberFormat="1" applyFont="1" applyBorder="1" applyAlignment="1">
      <alignment horizontal="right"/>
    </xf>
    <xf numFmtId="15" fontId="29" fillId="0" borderId="56" xfId="0" applyNumberFormat="1" applyFont="1" applyBorder="1" applyAlignment="1">
      <alignment horizontal="right"/>
    </xf>
    <xf numFmtId="0" fontId="78" fillId="0" borderId="18" xfId="83" applyFont="1" applyBorder="1" applyAlignment="1" applyProtection="1">
      <alignment horizontal="left"/>
      <protection locked="0"/>
    </xf>
    <xf numFmtId="0" fontId="64" fillId="0" borderId="0" xfId="85" quotePrefix="1" applyFont="1" applyAlignment="1" applyProtection="1">
      <alignment horizontal="center" vertical="center"/>
      <protection locked="0" hidden="1"/>
    </xf>
    <xf numFmtId="0" fontId="30" fillId="0" borderId="49" xfId="85" applyFont="1" applyBorder="1" applyAlignment="1" applyProtection="1">
      <alignment horizontal="center" vertical="center"/>
      <protection hidden="1"/>
    </xf>
    <xf numFmtId="0" fontId="30" fillId="0" borderId="50" xfId="85" applyFont="1" applyBorder="1" applyAlignment="1" applyProtection="1">
      <alignment horizontal="center" vertical="center"/>
      <protection hidden="1"/>
    </xf>
    <xf numFmtId="0" fontId="29" fillId="0" borderId="55" xfId="85" applyFont="1" applyBorder="1" applyAlignment="1" applyProtection="1">
      <alignment horizontal="right"/>
      <protection hidden="1"/>
    </xf>
    <xf numFmtId="0" fontId="29" fillId="0" borderId="56" xfId="85" applyFont="1" applyBorder="1" applyAlignment="1" applyProtection="1">
      <alignment horizontal="right"/>
      <protection hidden="1"/>
    </xf>
    <xf numFmtId="0" fontId="29" fillId="0" borderId="57" xfId="85" applyFont="1" applyBorder="1" applyAlignment="1" applyProtection="1">
      <alignment horizontal="right"/>
      <protection hidden="1"/>
    </xf>
    <xf numFmtId="0" fontId="29" fillId="42" borderId="0" xfId="85" applyFont="1" applyFill="1" applyAlignment="1" applyProtection="1">
      <alignment horizontal="center" vertical="center"/>
      <protection locked="0" hidden="1"/>
    </xf>
    <xf numFmtId="0" fontId="80" fillId="0" borderId="0" xfId="84" applyFont="1" applyAlignment="1" applyProtection="1">
      <alignment horizontal="center"/>
      <protection locked="0" hidden="1"/>
    </xf>
    <xf numFmtId="0" fontId="66" fillId="0" borderId="0" xfId="84" applyFont="1" applyAlignment="1" applyProtection="1">
      <alignment horizontal="center" vertical="center"/>
      <protection locked="0"/>
    </xf>
    <xf numFmtId="0" fontId="30" fillId="0" borderId="0" xfId="85" applyFont="1" applyAlignment="1" applyProtection="1">
      <alignment horizontal="right" vertical="center"/>
      <protection hidden="1"/>
    </xf>
    <xf numFmtId="0" fontId="30" fillId="0" borderId="0" xfId="85" applyFont="1" applyAlignment="1" applyProtection="1">
      <alignment horizontal="justify" vertical="top" wrapText="1"/>
      <protection hidden="1"/>
    </xf>
    <xf numFmtId="0" fontId="30" fillId="0" borderId="0" xfId="85" applyFont="1" applyAlignment="1" applyProtection="1">
      <alignment horizontal="justify" vertical="top"/>
      <protection hidden="1"/>
    </xf>
    <xf numFmtId="0" fontId="46" fillId="0" borderId="0" xfId="84" applyFont="1" applyFill="1" applyBorder="1" applyAlignment="1" applyProtection="1">
      <alignment horizontal="center" vertical="center"/>
      <protection locked="0"/>
    </xf>
    <xf numFmtId="0" fontId="45" fillId="0" borderId="0" xfId="85" applyFont="1" applyAlignment="1" applyProtection="1">
      <alignment horizontal="center" vertical="center"/>
      <protection locked="0"/>
    </xf>
    <xf numFmtId="0" fontId="47" fillId="0" borderId="0" xfId="84" applyFont="1" applyFill="1" applyBorder="1" applyAlignment="1" applyProtection="1">
      <alignment horizontal="center" vertical="center"/>
      <protection locked="0"/>
    </xf>
    <xf numFmtId="0" fontId="30" fillId="0" borderId="0" xfId="85" applyFont="1" applyAlignment="1" applyProtection="1">
      <alignment horizontal="justify" vertical="center"/>
      <protection hidden="1"/>
    </xf>
    <xf numFmtId="0" fontId="30" fillId="0" borderId="0" xfId="85" applyFont="1" applyAlignment="1" applyProtection="1">
      <alignment horizontal="justify" vertical="center" wrapText="1"/>
      <protection hidden="1"/>
    </xf>
    <xf numFmtId="0" fontId="29" fillId="42" borderId="72" xfId="85" applyFont="1" applyFill="1" applyBorder="1" applyAlignment="1" applyProtection="1">
      <alignment horizontal="center" vertical="center"/>
      <protection hidden="1"/>
    </xf>
    <xf numFmtId="0" fontId="29" fillId="42" borderId="73" xfId="85" applyFont="1" applyFill="1" applyBorder="1" applyAlignment="1" applyProtection="1">
      <alignment horizontal="center" vertical="center"/>
      <protection hidden="1"/>
    </xf>
    <xf numFmtId="0" fontId="29" fillId="42" borderId="74" xfId="85" applyFont="1" applyFill="1" applyBorder="1" applyAlignment="1" applyProtection="1">
      <alignment horizontal="center" vertical="center"/>
      <protection hidden="1"/>
    </xf>
    <xf numFmtId="165" fontId="30" fillId="0" borderId="49" xfId="85" applyNumberFormat="1" applyFont="1" applyBorder="1" applyAlignment="1" applyProtection="1">
      <alignment horizontal="center" vertical="center"/>
      <protection hidden="1"/>
    </xf>
    <xf numFmtId="165" fontId="30" fillId="0" borderId="50" xfId="85" applyNumberFormat="1" applyFont="1" applyBorder="1" applyAlignment="1" applyProtection="1">
      <alignment horizontal="center" vertical="center"/>
      <protection hidden="1"/>
    </xf>
    <xf numFmtId="164" fontId="29" fillId="0" borderId="87" xfId="83" applyNumberFormat="1" applyFont="1" applyBorder="1" applyAlignment="1" applyProtection="1">
      <alignment horizontal="left"/>
      <protection hidden="1"/>
    </xf>
    <xf numFmtId="164" fontId="29" fillId="0" borderId="0" xfId="83" applyNumberFormat="1" applyFont="1" applyAlignment="1" applyProtection="1">
      <alignment horizontal="left"/>
      <protection hidden="1"/>
    </xf>
    <xf numFmtId="0" fontId="29" fillId="0" borderId="43" xfId="85" applyFont="1" applyBorder="1" applyAlignment="1" applyProtection="1">
      <alignment horizontal="center" vertical="center"/>
      <protection hidden="1"/>
    </xf>
    <xf numFmtId="0" fontId="29" fillId="0" borderId="44" xfId="85" applyFont="1" applyBorder="1" applyAlignment="1" applyProtection="1">
      <alignment horizontal="center" vertical="center"/>
      <protection hidden="1"/>
    </xf>
    <xf numFmtId="0" fontId="29" fillId="0" borderId="45" xfId="85" applyFont="1" applyBorder="1" applyAlignment="1" applyProtection="1">
      <alignment horizontal="center" vertical="center"/>
      <protection hidden="1"/>
    </xf>
    <xf numFmtId="0" fontId="29" fillId="0" borderId="46" xfId="85" applyFont="1" applyBorder="1" applyAlignment="1" applyProtection="1">
      <alignment horizontal="center" vertical="center"/>
      <protection hidden="1"/>
    </xf>
    <xf numFmtId="0" fontId="29" fillId="0" borderId="47" xfId="85" applyFont="1" applyBorder="1" applyAlignment="1" applyProtection="1">
      <alignment horizontal="center" vertical="center"/>
      <protection hidden="1"/>
    </xf>
    <xf numFmtId="0" fontId="29" fillId="0" borderId="48" xfId="85" applyFont="1" applyBorder="1" applyAlignment="1" applyProtection="1">
      <alignment horizontal="center" vertical="center"/>
      <protection hidden="1"/>
    </xf>
    <xf numFmtId="0" fontId="30" fillId="0" borderId="89" xfId="85" applyFont="1" applyBorder="1" applyAlignment="1" applyProtection="1">
      <alignment horizontal="center"/>
      <protection hidden="1"/>
    </xf>
    <xf numFmtId="0" fontId="30" fillId="0" borderId="0" xfId="85" applyFont="1" applyAlignment="1" applyProtection="1">
      <alignment horizontal="center"/>
      <protection hidden="1"/>
    </xf>
    <xf numFmtId="0" fontId="30" fillId="0" borderId="90" xfId="85" applyFont="1" applyBorder="1" applyAlignment="1" applyProtection="1">
      <alignment horizontal="center"/>
      <protection hidden="1"/>
    </xf>
    <xf numFmtId="0" fontId="30" fillId="0" borderId="91" xfId="85" applyFont="1" applyBorder="1" applyAlignment="1" applyProtection="1">
      <alignment horizontal="center"/>
      <protection hidden="1"/>
    </xf>
    <xf numFmtId="0" fontId="30" fillId="0" borderId="92" xfId="85" applyFont="1" applyBorder="1" applyAlignment="1" applyProtection="1">
      <alignment horizontal="center"/>
      <protection hidden="1"/>
    </xf>
    <xf numFmtId="0" fontId="30" fillId="0" borderId="93" xfId="85" applyFont="1" applyBorder="1" applyAlignment="1" applyProtection="1">
      <alignment horizontal="center"/>
      <protection hidden="1"/>
    </xf>
  </cellXfs>
  <cellStyles count="91">
    <cellStyle name="Accent1" xfId="1" builtinId="29" customBuiltin="1"/>
    <cellStyle name="Accent1 - 20%" xfId="2" xr:uid="{00000000-0005-0000-0000-000001000000}"/>
    <cellStyle name="Accent1 - 40%" xfId="3" xr:uid="{00000000-0005-0000-0000-000002000000}"/>
    <cellStyle name="Accent1 - 60%" xfId="4" xr:uid="{00000000-0005-0000-0000-000003000000}"/>
    <cellStyle name="Accent2" xfId="5" builtinId="33" customBuiltin="1"/>
    <cellStyle name="Accent2 - 20%" xfId="6" xr:uid="{00000000-0005-0000-0000-000005000000}"/>
    <cellStyle name="Accent2 - 40%" xfId="7" xr:uid="{00000000-0005-0000-0000-000006000000}"/>
    <cellStyle name="Accent2 - 60%" xfId="8" xr:uid="{00000000-0005-0000-0000-000007000000}"/>
    <cellStyle name="Accent3" xfId="9" builtinId="37" customBuiltin="1"/>
    <cellStyle name="Accent3 - 20%" xfId="10" xr:uid="{00000000-0005-0000-0000-000009000000}"/>
    <cellStyle name="Accent3 - 40%" xfId="11" xr:uid="{00000000-0005-0000-0000-00000A000000}"/>
    <cellStyle name="Accent3 - 60%" xfId="12" xr:uid="{00000000-0005-0000-0000-00000B000000}"/>
    <cellStyle name="Accent4" xfId="13" builtinId="41" customBuiltin="1"/>
    <cellStyle name="Accent4 - 20%" xfId="14" xr:uid="{00000000-0005-0000-0000-00000D000000}"/>
    <cellStyle name="Accent4 - 40%" xfId="15" xr:uid="{00000000-0005-0000-0000-00000E000000}"/>
    <cellStyle name="Accent4 - 60%" xfId="16" xr:uid="{00000000-0005-0000-0000-00000F000000}"/>
    <cellStyle name="Accent5" xfId="17" builtinId="45" customBuiltin="1"/>
    <cellStyle name="Accent5 - 20%" xfId="18" xr:uid="{00000000-0005-0000-0000-000011000000}"/>
    <cellStyle name="Accent5 - 40%" xfId="19" xr:uid="{00000000-0005-0000-0000-000012000000}"/>
    <cellStyle name="Accent5 - 60%" xfId="20" xr:uid="{00000000-0005-0000-0000-000013000000}"/>
    <cellStyle name="Accent6" xfId="21" builtinId="49" customBuiltin="1"/>
    <cellStyle name="Accent6 - 20%" xfId="22" xr:uid="{00000000-0005-0000-0000-000015000000}"/>
    <cellStyle name="Accent6 - 40%" xfId="23" xr:uid="{00000000-0005-0000-0000-000016000000}"/>
    <cellStyle name="Accent6 - 60%" xfId="24" xr:uid="{00000000-0005-0000-0000-000017000000}"/>
    <cellStyle name="Bad" xfId="25" builtinId="27" customBuiltin="1"/>
    <cellStyle name="Calculation" xfId="26" builtinId="22" customBuiltin="1"/>
    <cellStyle name="Check Cell" xfId="27" builtinId="23" customBuiltin="1"/>
    <cellStyle name="Emphasis 1" xfId="28" xr:uid="{00000000-0005-0000-0000-00001B000000}"/>
    <cellStyle name="Emphasis 2" xfId="29" xr:uid="{00000000-0005-0000-0000-00001C000000}"/>
    <cellStyle name="Emphasis 3" xfId="30" xr:uid="{00000000-0005-0000-0000-00001D00000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84" builtinId="8"/>
    <cellStyle name="Hyperlink 2" xfId="86" xr:uid="{00000000-0005-0000-0000-000024000000}"/>
    <cellStyle name="Hyperlink 3" xfId="87" xr:uid="{00000000-0005-0000-0000-000025000000}"/>
    <cellStyle name="Input" xfId="36" builtinId="20" customBuiltin="1"/>
    <cellStyle name="Linked Cell" xfId="37" builtinId="24" customBuiltin="1"/>
    <cellStyle name="Neutral" xfId="38" builtinId="28" customBuiltin="1"/>
    <cellStyle name="Normal" xfId="0" builtinId="0"/>
    <cellStyle name="Normal 2" xfId="83" xr:uid="{00000000-0005-0000-0000-00002A000000}"/>
    <cellStyle name="Normal 3" xfId="85" xr:uid="{00000000-0005-0000-0000-00002B000000}"/>
    <cellStyle name="Normal 3 2" xfId="90" xr:uid="{D3A12708-1D8C-4BD2-94DB-39086941BE29}"/>
    <cellStyle name="Normal 4 2" xfId="88" xr:uid="{00000000-0005-0000-0000-00002C000000}"/>
    <cellStyle name="Normal 5" xfId="89" xr:uid="{00D55F9A-8388-4F9A-B340-FADBF18291C7}"/>
    <cellStyle name="Note" xfId="39" builtinId="10" customBuiltin="1"/>
    <cellStyle name="Output" xfId="40" builtinId="21" customBuiltin="1"/>
    <cellStyle name="SAPBEXaggData" xfId="41" xr:uid="{00000000-0005-0000-0000-00002F000000}"/>
    <cellStyle name="SAPBEXaggDataEmph" xfId="42" xr:uid="{00000000-0005-0000-0000-000030000000}"/>
    <cellStyle name="SAPBEXaggItem" xfId="43" xr:uid="{00000000-0005-0000-0000-000031000000}"/>
    <cellStyle name="SAPBEXaggItemX" xfId="44" xr:uid="{00000000-0005-0000-0000-000032000000}"/>
    <cellStyle name="SAPBEXchaText" xfId="45" xr:uid="{00000000-0005-0000-0000-000033000000}"/>
    <cellStyle name="SAPBEXexcBad7" xfId="46" xr:uid="{00000000-0005-0000-0000-000034000000}"/>
    <cellStyle name="SAPBEXexcBad8" xfId="47" xr:uid="{00000000-0005-0000-0000-000035000000}"/>
    <cellStyle name="SAPBEXexcBad9" xfId="48" xr:uid="{00000000-0005-0000-0000-000036000000}"/>
    <cellStyle name="SAPBEXexcCritical4" xfId="49" xr:uid="{00000000-0005-0000-0000-000037000000}"/>
    <cellStyle name="SAPBEXexcCritical5" xfId="50" xr:uid="{00000000-0005-0000-0000-000038000000}"/>
    <cellStyle name="SAPBEXexcCritical6" xfId="51" xr:uid="{00000000-0005-0000-0000-000039000000}"/>
    <cellStyle name="SAPBEXexcGood1" xfId="52" xr:uid="{00000000-0005-0000-0000-00003A000000}"/>
    <cellStyle name="SAPBEXexcGood2" xfId="53" xr:uid="{00000000-0005-0000-0000-00003B000000}"/>
    <cellStyle name="SAPBEXexcGood3" xfId="54" xr:uid="{00000000-0005-0000-0000-00003C000000}"/>
    <cellStyle name="SAPBEXfilterDrill" xfId="55" xr:uid="{00000000-0005-0000-0000-00003D000000}"/>
    <cellStyle name="SAPBEXfilterItem" xfId="56" xr:uid="{00000000-0005-0000-0000-00003E000000}"/>
    <cellStyle name="SAPBEXfilterText" xfId="57" xr:uid="{00000000-0005-0000-0000-00003F000000}"/>
    <cellStyle name="SAPBEXformats" xfId="58" xr:uid="{00000000-0005-0000-0000-000040000000}"/>
    <cellStyle name="SAPBEXheaderItem" xfId="59" xr:uid="{00000000-0005-0000-0000-000041000000}"/>
    <cellStyle name="SAPBEXheaderText" xfId="60" xr:uid="{00000000-0005-0000-0000-000042000000}"/>
    <cellStyle name="SAPBEXHLevel0" xfId="61" xr:uid="{00000000-0005-0000-0000-000043000000}"/>
    <cellStyle name="SAPBEXHLevel0X" xfId="62" xr:uid="{00000000-0005-0000-0000-000044000000}"/>
    <cellStyle name="SAPBEXHLevel1" xfId="63" xr:uid="{00000000-0005-0000-0000-000045000000}"/>
    <cellStyle name="SAPBEXHLevel1X" xfId="64" xr:uid="{00000000-0005-0000-0000-000046000000}"/>
    <cellStyle name="SAPBEXHLevel2" xfId="65" xr:uid="{00000000-0005-0000-0000-000047000000}"/>
    <cellStyle name="SAPBEXHLevel2X" xfId="66" xr:uid="{00000000-0005-0000-0000-000048000000}"/>
    <cellStyle name="SAPBEXHLevel3" xfId="67" xr:uid="{00000000-0005-0000-0000-000049000000}"/>
    <cellStyle name="SAPBEXHLevel3X" xfId="68" xr:uid="{00000000-0005-0000-0000-00004A000000}"/>
    <cellStyle name="SAPBEXinputData" xfId="69" xr:uid="{00000000-0005-0000-0000-00004B000000}"/>
    <cellStyle name="SAPBEXresData" xfId="70" xr:uid="{00000000-0005-0000-0000-00004C000000}"/>
    <cellStyle name="SAPBEXresDataEmph" xfId="71" xr:uid="{00000000-0005-0000-0000-00004D000000}"/>
    <cellStyle name="SAPBEXresItem" xfId="72" xr:uid="{00000000-0005-0000-0000-00004E000000}"/>
    <cellStyle name="SAPBEXresItemX" xfId="73" xr:uid="{00000000-0005-0000-0000-00004F000000}"/>
    <cellStyle name="SAPBEXstdData" xfId="74" xr:uid="{00000000-0005-0000-0000-000050000000}"/>
    <cellStyle name="SAPBEXstdDataEmph" xfId="75" xr:uid="{00000000-0005-0000-0000-000051000000}"/>
    <cellStyle name="SAPBEXstdItem" xfId="76" xr:uid="{00000000-0005-0000-0000-000052000000}"/>
    <cellStyle name="SAPBEXstdItemX" xfId="77" xr:uid="{00000000-0005-0000-0000-000053000000}"/>
    <cellStyle name="SAPBEXtitle" xfId="78" xr:uid="{00000000-0005-0000-0000-000054000000}"/>
    <cellStyle name="SAPBEXundefined" xfId="79" xr:uid="{00000000-0005-0000-0000-000055000000}"/>
    <cellStyle name="Sheet Title" xfId="80" xr:uid="{00000000-0005-0000-0000-000056000000}"/>
    <cellStyle name="Total" xfId="81" builtinId="25" customBuiltin="1"/>
    <cellStyle name="Warning Text" xfId="82" builtinId="11" customBuiltin="1"/>
  </cellStyles>
  <dxfs count="32">
    <dxf>
      <font>
        <b/>
        <i val="0"/>
        <color theme="0"/>
      </font>
      <fill>
        <patternFill>
          <bgColor rgb="FFFF0000"/>
        </patternFill>
      </fill>
    </dxf>
    <dxf>
      <font>
        <b/>
        <i val="0"/>
        <color theme="0"/>
      </font>
      <fill>
        <patternFill>
          <bgColor rgb="FFFF0000"/>
        </patternFill>
      </fill>
    </dxf>
    <dxf>
      <font>
        <b/>
        <i val="0"/>
        <color theme="3"/>
      </font>
      <fill>
        <patternFill>
          <bgColor theme="9" tint="0.79998168889431442"/>
        </patternFill>
      </fill>
    </dxf>
    <dxf>
      <font>
        <b/>
        <i val="0"/>
        <color theme="3"/>
      </font>
      <fill>
        <patternFill>
          <bgColor theme="9" tint="0.79998168889431442"/>
        </patternFill>
      </fill>
    </dxf>
    <dxf>
      <font>
        <b/>
        <i val="0"/>
        <color theme="3"/>
      </font>
      <fill>
        <patternFill>
          <bgColor rgb="FFFFFF00"/>
        </patternFill>
      </fill>
    </dxf>
    <dxf>
      <font>
        <b/>
        <i val="0"/>
        <strike val="0"/>
        <color theme="3"/>
      </font>
      <fill>
        <patternFill>
          <bgColor theme="0" tint="-4.9989318521683403E-2"/>
        </patternFill>
      </fill>
    </dxf>
    <dxf>
      <font>
        <b/>
        <i val="0"/>
        <strike val="0"/>
        <color theme="3"/>
      </font>
      <fill>
        <patternFill>
          <bgColor rgb="FFFFFF00"/>
        </patternFill>
      </fill>
    </dxf>
    <dxf>
      <font>
        <b/>
        <i val="0"/>
        <color theme="3"/>
      </font>
      <fill>
        <patternFill>
          <bgColor rgb="FFFFFF00"/>
        </patternFill>
      </fill>
    </dxf>
    <dxf>
      <font>
        <b/>
        <i val="0"/>
        <color theme="3"/>
      </font>
      <fill>
        <patternFill>
          <bgColor theme="9" tint="0.79998168889431442"/>
        </patternFill>
      </fill>
    </dxf>
    <dxf>
      <font>
        <b/>
        <i val="0"/>
        <strike val="0"/>
        <color theme="3"/>
      </font>
      <fill>
        <patternFill>
          <bgColor rgb="FFFFFF00"/>
        </patternFill>
      </fill>
    </dxf>
    <dxf>
      <font>
        <b/>
        <i val="0"/>
        <strike val="0"/>
        <color theme="3"/>
      </font>
      <fill>
        <patternFill>
          <bgColor rgb="FFFFFF00"/>
        </patternFill>
      </fill>
    </dxf>
    <dxf>
      <font>
        <b/>
        <i val="0"/>
        <strike val="0"/>
        <color theme="3"/>
      </font>
      <fill>
        <patternFill>
          <bgColor theme="9" tint="0.79998168889431442"/>
        </patternFill>
      </fill>
    </dxf>
    <dxf>
      <font>
        <b/>
        <i val="0"/>
        <color theme="3"/>
      </font>
    </dxf>
    <dxf>
      <font>
        <color theme="0"/>
      </font>
    </dxf>
    <dxf>
      <font>
        <color theme="0"/>
      </font>
    </dxf>
    <dxf>
      <font>
        <b/>
        <i val="0"/>
        <color theme="3"/>
      </font>
      <fill>
        <patternFill>
          <bgColor rgb="FFFFFF00"/>
        </patternFill>
      </fill>
    </dxf>
    <dxf>
      <font>
        <b/>
        <i val="0"/>
        <strike val="0"/>
        <color theme="3"/>
      </font>
      <fill>
        <patternFill>
          <bgColor rgb="FFFFFF00"/>
        </patternFill>
      </fill>
    </dxf>
    <dxf>
      <font>
        <b/>
        <i val="0"/>
        <strike val="0"/>
        <color theme="3"/>
      </font>
      <fill>
        <patternFill>
          <bgColor rgb="FFFFFF00"/>
        </patternFill>
      </fill>
    </dxf>
    <dxf>
      <font>
        <b/>
        <i val="0"/>
        <color theme="3"/>
      </font>
      <fill>
        <patternFill>
          <bgColor rgb="FFFFFF00"/>
        </patternFill>
      </fill>
    </dxf>
    <dxf>
      <font>
        <b/>
        <i val="0"/>
        <color theme="3"/>
      </font>
      <fill>
        <patternFill>
          <bgColor rgb="FFFFFF00"/>
        </patternFill>
      </fill>
    </dxf>
    <dxf>
      <font>
        <b/>
        <i val="0"/>
        <strike val="0"/>
        <color theme="3"/>
      </font>
      <fill>
        <patternFill patternType="none">
          <bgColor auto="1"/>
        </patternFill>
      </fill>
    </dxf>
    <dxf>
      <font>
        <b/>
        <i val="0"/>
        <strike val="0"/>
        <color theme="3"/>
      </font>
      <fill>
        <patternFill patternType="none">
          <bgColor auto="1"/>
        </patternFill>
      </fill>
    </dxf>
    <dxf>
      <font>
        <b/>
        <i val="0"/>
        <strike val="0"/>
        <color theme="3"/>
      </font>
      <fill>
        <patternFill>
          <bgColor theme="9" tint="0.79998168889431442"/>
        </patternFill>
      </fill>
    </dxf>
    <dxf>
      <font>
        <b/>
        <i val="0"/>
        <color theme="3"/>
      </font>
      <fill>
        <patternFill>
          <bgColor rgb="FFFFFF00"/>
        </patternFill>
      </fill>
    </dxf>
    <dxf>
      <font>
        <b/>
        <i val="0"/>
        <strike val="0"/>
        <color theme="3"/>
      </font>
      <fill>
        <patternFill>
          <bgColor rgb="FFFFFF00"/>
        </patternFill>
      </fill>
    </dxf>
    <dxf>
      <font>
        <b/>
        <i val="0"/>
        <strike val="0"/>
        <color theme="3"/>
      </font>
      <fill>
        <patternFill>
          <bgColor rgb="FFFFFF00"/>
        </patternFill>
      </fill>
    </dxf>
    <dxf>
      <font>
        <b/>
        <i val="0"/>
        <strike val="0"/>
        <color theme="3"/>
      </font>
      <fill>
        <patternFill>
          <bgColor rgb="FFFFFF00"/>
        </patternFill>
      </fill>
    </dxf>
    <dxf>
      <font>
        <b/>
        <i val="0"/>
        <strike val="0"/>
        <color theme="3"/>
      </font>
      <fill>
        <patternFill>
          <bgColor rgb="FFFFFF00"/>
        </patternFill>
      </fill>
    </dxf>
    <dxf>
      <font>
        <b/>
        <i val="0"/>
        <strike val="0"/>
        <color theme="3"/>
      </font>
      <fill>
        <patternFill>
          <bgColor rgb="FFFFFF00"/>
        </patternFill>
      </fill>
    </dxf>
    <dxf>
      <font>
        <b/>
        <i val="0"/>
        <color theme="3"/>
      </font>
      <fill>
        <patternFill>
          <bgColor rgb="FFFFFF00"/>
        </patternFill>
      </fill>
    </dxf>
    <dxf>
      <font>
        <b/>
        <i val="0"/>
        <color theme="3"/>
      </font>
      <fill>
        <patternFill>
          <bgColor theme="9" tint="0.79998168889431442"/>
        </patternFill>
      </fill>
    </dxf>
    <dxf>
      <font>
        <b/>
        <i val="0"/>
        <strike val="0"/>
        <color theme="3"/>
      </font>
      <fill>
        <patternFill>
          <bgColor rgb="FFFFFF00"/>
        </patternFill>
      </fill>
      <border>
        <left/>
        <right/>
        <top/>
        <bottom/>
        <vertical/>
        <horizontal/>
      </border>
    </dxf>
  </dxfs>
  <tableStyles count="0" defaultTableStyle="TableStyleMedium9" defaultPivotStyle="PivotStyleLight16"/>
  <colors>
    <mruColors>
      <color rgb="FF0000FF"/>
      <color rgb="FFE1FFE1"/>
      <color rgb="FFCCFFCC"/>
      <color rgb="FFCCFF99"/>
      <color rgb="FFEAEAEA"/>
      <color rgb="FFFFFF99"/>
      <color rgb="FFFFFFCC"/>
      <color rgb="FF28B6D8"/>
      <color rgb="FF66FF33"/>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45719</xdr:colOff>
      <xdr:row>1</xdr:row>
      <xdr:rowOff>0</xdr:rowOff>
    </xdr:from>
    <xdr:to>
      <xdr:col>3</xdr:col>
      <xdr:colOff>338084</xdr:colOff>
      <xdr:row>4</xdr:row>
      <xdr:rowOff>71550</xdr:rowOff>
    </xdr:to>
    <xdr:pic>
      <xdr:nvPicPr>
        <xdr:cNvPr id="9" name="Picture 1" descr="A picture containing logo&#10;&#10;Description automatically generated">
          <a:extLst>
            <a:ext uri="{FF2B5EF4-FFF2-40B4-BE49-F238E27FC236}">
              <a16:creationId xmlns:a16="http://schemas.microsoft.com/office/drawing/2014/main" id="{4D81B05B-883F-9952-AEDE-E96F216900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19" y="182880"/>
          <a:ext cx="1168665" cy="551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320039</xdr:colOff>
      <xdr:row>1</xdr:row>
      <xdr:rowOff>42136</xdr:rowOff>
    </xdr:from>
    <xdr:to>
      <xdr:col>6</xdr:col>
      <xdr:colOff>285448</xdr:colOff>
      <xdr:row>4</xdr:row>
      <xdr:rowOff>15240</xdr:rowOff>
    </xdr:to>
    <xdr:pic>
      <xdr:nvPicPr>
        <xdr:cNvPr id="10" name="Picture 2" descr="A picture containing graphical user interface&#10;&#10;Description automatically generated">
          <a:extLst>
            <a:ext uri="{FF2B5EF4-FFF2-40B4-BE49-F238E27FC236}">
              <a16:creationId xmlns:a16="http://schemas.microsoft.com/office/drawing/2014/main" id="{4C41AF5B-0F5B-C5C3-68E0-E5CCB76107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6339" y="225016"/>
          <a:ext cx="1131269" cy="4531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480061</xdr:colOff>
      <xdr:row>0</xdr:row>
      <xdr:rowOff>53340</xdr:rowOff>
    </xdr:from>
    <xdr:to>
      <xdr:col>16</xdr:col>
      <xdr:colOff>259081</xdr:colOff>
      <xdr:row>3</xdr:row>
      <xdr:rowOff>6397</xdr:rowOff>
    </xdr:to>
    <xdr:pic>
      <xdr:nvPicPr>
        <xdr:cNvPr id="2" name="Picture 1" descr="FIC.JPG">
          <a:extLst>
            <a:ext uri="{FF2B5EF4-FFF2-40B4-BE49-F238E27FC236}">
              <a16:creationId xmlns:a16="http://schemas.microsoft.com/office/drawing/2014/main" id="{54589453-C4A5-48A5-A5C7-089288595888}"/>
            </a:ext>
          </a:extLst>
        </xdr:cNvPr>
        <xdr:cNvPicPr>
          <a:picLocks noChangeAspect="1"/>
        </xdr:cNvPicPr>
      </xdr:nvPicPr>
      <xdr:blipFill>
        <a:blip xmlns:r="http://schemas.openxmlformats.org/officeDocument/2006/relationships" r:embed="rId3" cstate="print"/>
        <a:stretch>
          <a:fillRect/>
        </a:stretch>
      </xdr:blipFill>
      <xdr:spPr>
        <a:xfrm>
          <a:off x="5882641" y="53340"/>
          <a:ext cx="655320" cy="570277"/>
        </a:xfrm>
        <a:prstGeom prst="rect">
          <a:avLst/>
        </a:prstGeom>
      </xdr:spPr>
    </xdr:pic>
    <xdr:clientData/>
  </xdr:twoCellAnchor>
  <xdr:twoCellAnchor>
    <xdr:from>
      <xdr:col>2</xdr:col>
      <xdr:colOff>289560</xdr:colOff>
      <xdr:row>111</xdr:row>
      <xdr:rowOff>30511</xdr:rowOff>
    </xdr:from>
    <xdr:to>
      <xdr:col>15</xdr:col>
      <xdr:colOff>213360</xdr:colOff>
      <xdr:row>114</xdr:row>
      <xdr:rowOff>46570</xdr:rowOff>
    </xdr:to>
    <xdr:pic>
      <xdr:nvPicPr>
        <xdr:cNvPr id="3" name="Picture 8">
          <a:extLst>
            <a:ext uri="{FF2B5EF4-FFF2-40B4-BE49-F238E27FC236}">
              <a16:creationId xmlns:a16="http://schemas.microsoft.com/office/drawing/2014/main" id="{16A65050-2DE8-44FB-996B-F807D3373B97}"/>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2822"/>
        <a:stretch/>
      </xdr:blipFill>
      <xdr:spPr bwMode="auto">
        <a:xfrm>
          <a:off x="746760" y="18661411"/>
          <a:ext cx="5433060" cy="5189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34290</xdr:colOff>
      <xdr:row>119</xdr:row>
      <xdr:rowOff>90277</xdr:rowOff>
    </xdr:from>
    <xdr:to>
      <xdr:col>9</xdr:col>
      <xdr:colOff>204540</xdr:colOff>
      <xdr:row>121</xdr:row>
      <xdr:rowOff>85591</xdr:rowOff>
    </xdr:to>
    <xdr:pic>
      <xdr:nvPicPr>
        <xdr:cNvPr id="2" name="Picture 1">
          <a:extLst>
            <a:ext uri="{FF2B5EF4-FFF2-40B4-BE49-F238E27FC236}">
              <a16:creationId xmlns:a16="http://schemas.microsoft.com/office/drawing/2014/main" id="{E60C2904-D9FE-4B21-BF10-B2606B3D1A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73630" y="18858337"/>
          <a:ext cx="2037150" cy="315354"/>
        </a:xfrm>
        <a:prstGeom prst="rect">
          <a:avLst/>
        </a:prstGeom>
      </xdr:spPr>
    </xdr:pic>
    <xdr:clientData/>
  </xdr:twoCellAnchor>
  <xdr:twoCellAnchor>
    <xdr:from>
      <xdr:col>0</xdr:col>
      <xdr:colOff>53340</xdr:colOff>
      <xdr:row>0</xdr:row>
      <xdr:rowOff>152400</xdr:rowOff>
    </xdr:from>
    <xdr:to>
      <xdr:col>2</xdr:col>
      <xdr:colOff>573509</xdr:colOff>
      <xdr:row>3</xdr:row>
      <xdr:rowOff>94095</xdr:rowOff>
    </xdr:to>
    <xdr:pic>
      <xdr:nvPicPr>
        <xdr:cNvPr id="5" name="Picture 1" descr="A picture containing logo&#10;&#10;Description automatically generated">
          <a:extLst>
            <a:ext uri="{FF2B5EF4-FFF2-40B4-BE49-F238E27FC236}">
              <a16:creationId xmlns:a16="http://schemas.microsoft.com/office/drawing/2014/main" id="{D74D1A35-1B8B-4A9D-B24A-6E94951B1D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 y="152400"/>
          <a:ext cx="893549" cy="421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609600</xdr:colOff>
      <xdr:row>0</xdr:row>
      <xdr:rowOff>156436</xdr:rowOff>
    </xdr:from>
    <xdr:to>
      <xdr:col>4</xdr:col>
      <xdr:colOff>621115</xdr:colOff>
      <xdr:row>3</xdr:row>
      <xdr:rowOff>22860</xdr:rowOff>
    </xdr:to>
    <xdr:pic>
      <xdr:nvPicPr>
        <xdr:cNvPr id="6" name="Picture 2" descr="A picture containing graphical user interface&#10;&#10;Description automatically generated">
          <a:extLst>
            <a:ext uri="{FF2B5EF4-FFF2-40B4-BE49-F238E27FC236}">
              <a16:creationId xmlns:a16="http://schemas.microsoft.com/office/drawing/2014/main" id="{9EC223EC-7717-4318-98BC-BD131727BA4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2980" y="156436"/>
          <a:ext cx="864955" cy="346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7" Type="http://schemas.openxmlformats.org/officeDocument/2006/relationships/drawing" Target="../drawings/drawing1.xml"/><Relationship Id="rId2" Type="http://schemas.openxmlformats.org/officeDocument/2006/relationships/hyperlink" Target="https://balcao.portugal2020.pt/" TargetMode="External"/><Relationship Id="rId1" Type="http://schemas.openxmlformats.org/officeDocument/2006/relationships/hyperlink" Target="http://www.iapmei.pt/" TargetMode="External"/><Relationship Id="rId6" Type="http://schemas.openxmlformats.org/officeDocument/2006/relationships/printerSettings" Target="../printerSettings/printerSettings1.bin"/><Relationship Id="rId5" Type="http://schemas.openxmlformats.org/officeDocument/2006/relationships/hyperlink" Target="https://www.fil.pt/documentos-envio/" TargetMode="External"/><Relationship Id="rId4" Type="http://schemas.openxmlformats.org/officeDocument/2006/relationships/hyperlink" Target="mailto:ana.quartin@fundacaoaip.pt"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centroarbitragemlisboa.pt/" TargetMode="External"/><Relationship Id="rId7" Type="http://schemas.openxmlformats.org/officeDocument/2006/relationships/hyperlink" Target="http://www.fic.cv/" TargetMode="External"/><Relationship Id="rId2" Type="http://schemas.openxmlformats.org/officeDocument/2006/relationships/hyperlink" Target="mailto:director@centroarbitragemlisboa.pt" TargetMode="External"/><Relationship Id="rId1" Type="http://schemas.openxmlformats.org/officeDocument/2006/relationships/hyperlink" Target="mailto:juridico@centroarbitragemlisboa.pt" TargetMode="External"/><Relationship Id="rId6" Type="http://schemas.openxmlformats.org/officeDocument/2006/relationships/hyperlink" Target="mailto:ines.silva@fundacaoaip.pt" TargetMode="External"/><Relationship Id="rId5" Type="http://schemas.openxmlformats.org/officeDocument/2006/relationships/hyperlink" Target="mailto:rgpd@ccl.fil.pt" TargetMode="External"/><Relationship Id="rId4" Type="http://schemas.openxmlformats.org/officeDocument/2006/relationships/hyperlink" Target="http://www.consumidor.pt/" TargetMode="External"/><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F189"/>
  <sheetViews>
    <sheetView showGridLines="0" tabSelected="1" zoomScaleNormal="100" workbookViewId="0">
      <selection activeCell="F8" sqref="F8:J8"/>
    </sheetView>
  </sheetViews>
  <sheetFormatPr defaultColWidth="3.33203125" defaultRowHeight="13.2" customHeight="1" x14ac:dyDescent="0.2"/>
  <cols>
    <col min="1" max="1" width="2.6640625" style="1" customWidth="1"/>
    <col min="2" max="2" width="4" style="1" customWidth="1"/>
    <col min="3" max="3" width="7.88671875" style="1" customWidth="1"/>
    <col min="4" max="4" width="6.77734375" style="1" customWidth="1"/>
    <col min="5" max="5" width="5.6640625" style="1" customWidth="1"/>
    <col min="6" max="6" width="6.88671875" style="1" customWidth="1"/>
    <col min="7" max="8" width="5.44140625" style="1" customWidth="1"/>
    <col min="9" max="9" width="6.109375" style="1" customWidth="1"/>
    <col min="10" max="10" width="5.88671875" style="1" customWidth="1"/>
    <col min="11" max="11" width="6.109375" style="1" customWidth="1"/>
    <col min="12" max="14" width="5.6640625" style="1" customWidth="1"/>
    <col min="15" max="15" width="7.109375" style="1" customWidth="1"/>
    <col min="16" max="16" width="5.6640625" style="1" customWidth="1"/>
    <col min="17" max="17" width="7.109375" style="1" customWidth="1"/>
    <col min="18" max="18" width="3" style="1" customWidth="1"/>
    <col min="19" max="19" width="2.6640625" style="11" customWidth="1"/>
    <col min="20" max="20" width="10.77734375" style="295" hidden="1" customWidth="1"/>
    <col min="21" max="21" width="4" style="295" hidden="1" customWidth="1"/>
    <col min="22" max="22" width="20.44140625" style="295" hidden="1" customWidth="1"/>
    <col min="23" max="23" width="4.109375" style="295" hidden="1" customWidth="1"/>
    <col min="24" max="24" width="3.44140625" style="295" hidden="1" customWidth="1"/>
    <col min="25" max="25" width="5.21875" style="295" hidden="1" customWidth="1"/>
    <col min="26" max="26" width="6.88671875" style="295" hidden="1" customWidth="1"/>
    <col min="27" max="27" width="5.77734375" style="295" hidden="1" customWidth="1"/>
    <col min="28" max="28" width="6.88671875" style="295" hidden="1" customWidth="1"/>
    <col min="29" max="29" width="5.77734375" style="295" hidden="1" customWidth="1"/>
    <col min="30" max="30" width="10" style="295" hidden="1" customWidth="1"/>
    <col min="31" max="31" width="8.44140625" style="357" hidden="1" customWidth="1"/>
    <col min="32" max="32" width="8.44140625" style="11" customWidth="1"/>
    <col min="33" max="51" width="8.44140625" style="1" customWidth="1"/>
    <col min="52" max="16384" width="3.33203125" style="1"/>
  </cols>
  <sheetData>
    <row r="1" spans="1:32" ht="16.2" customHeight="1" thickTop="1" x14ac:dyDescent="0.3">
      <c r="A1" s="126"/>
      <c r="B1" s="127"/>
      <c r="C1" s="127"/>
      <c r="D1" s="127"/>
      <c r="E1" s="127"/>
      <c r="F1" s="486" t="s">
        <v>11</v>
      </c>
      <c r="G1" s="486"/>
      <c r="H1" s="486"/>
      <c r="I1" s="486"/>
      <c r="J1" s="486"/>
      <c r="K1" s="486"/>
      <c r="L1" s="486"/>
      <c r="M1" s="486"/>
      <c r="N1" s="486"/>
      <c r="O1" s="134"/>
      <c r="P1" s="135"/>
      <c r="Q1" s="135"/>
      <c r="R1" s="135"/>
      <c r="S1" s="136"/>
      <c r="T1" s="292"/>
      <c r="U1" s="293">
        <f>IF($P$23&gt;1,$U$4,(IF($P$23&lt;1,$U$2,)))</f>
        <v>0.23</v>
      </c>
      <c r="V1" s="294"/>
      <c r="W1" s="224"/>
      <c r="Y1" s="296"/>
      <c r="Z1" s="297">
        <f>IF($H$47=$V$4,Z4,(IF($H$47=$V$5,AB4,0)))</f>
        <v>0</v>
      </c>
      <c r="AA1" s="298"/>
      <c r="AB1" s="299">
        <f>IF($H$47=$V$4,AA4,(IF($H$47=$V$5,AC4,0)))</f>
        <v>0</v>
      </c>
      <c r="AC1" s="300"/>
    </row>
    <row r="2" spans="1:32" s="5" customFormat="1" ht="16.2" customHeight="1" x14ac:dyDescent="0.3">
      <c r="A2" s="128"/>
      <c r="B2" s="129"/>
      <c r="C2" s="129"/>
      <c r="D2" s="129"/>
      <c r="F2" s="487"/>
      <c r="G2" s="487"/>
      <c r="H2" s="487"/>
      <c r="I2" s="487"/>
      <c r="J2" s="487"/>
      <c r="K2" s="487"/>
      <c r="L2" s="487"/>
      <c r="M2" s="487"/>
      <c r="N2" s="487"/>
      <c r="O2" s="137"/>
      <c r="P2" s="138"/>
      <c r="Q2" s="138"/>
      <c r="R2" s="138"/>
      <c r="S2" s="139"/>
      <c r="T2" s="301">
        <f>IF($P$13=$T$9,$T$7,IF($P$13=$T$11,$T$7,IF($P$13=$T$10,$T$7,IF($P$13=$T$12,$T$7,))))</f>
        <v>0</v>
      </c>
      <c r="U2" s="302">
        <f>IF($P$13=0,$U$9,(IF($O$15=$T$7,$U$7,(IF($O$15=$T$8,$U$8,(IF($P$13=$T$9,$U$9,(IF($P$13=$T$11,$U$9,(IF($P$13=$T$10,$U$9,(IF($P$13=$T$12,$U$9,)))))))))))))</f>
        <v>0.23</v>
      </c>
      <c r="V2" s="303">
        <f>IF($I$44=$V$15,0,IF($I$44&gt;0,$V$4,))</f>
        <v>0</v>
      </c>
      <c r="W2" s="224"/>
      <c r="X2" s="304"/>
      <c r="Y2" s="295"/>
      <c r="Z2" s="305"/>
      <c r="AA2" s="306"/>
      <c r="AB2" s="305" t="s">
        <v>110</v>
      </c>
      <c r="AC2" s="300"/>
      <c r="AD2" s="295"/>
      <c r="AE2" s="357"/>
      <c r="AF2" s="141"/>
    </row>
    <row r="3" spans="1:32" ht="16.2" customHeight="1" x14ac:dyDescent="0.3">
      <c r="A3" s="28"/>
      <c r="B3" s="84"/>
      <c r="C3" s="84"/>
      <c r="D3" s="84"/>
      <c r="P3" s="290"/>
      <c r="Q3" s="290"/>
      <c r="R3" s="290"/>
      <c r="S3" s="133"/>
      <c r="T3" s="307">
        <f>IF($P$13=$T$9,$T$8,IF($P$13=$T$11,$T$8,IF($P$13=$T$10,$T$8,IF($P$13=$T$12,$T$8,))))</f>
        <v>0</v>
      </c>
      <c r="U3" s="308"/>
      <c r="V3" s="303">
        <f>IF($I$44=$V$15,0,IF($I$44&gt;0,$V$5,))</f>
        <v>0</v>
      </c>
      <c r="W3" s="224"/>
      <c r="Y3" s="309"/>
      <c r="Z3" s="310" t="s">
        <v>77</v>
      </c>
      <c r="AA3" s="311"/>
      <c r="AB3" s="312" t="s">
        <v>111</v>
      </c>
      <c r="AC3" s="313"/>
    </row>
    <row r="4" spans="1:32" s="3" customFormat="1" ht="16.2" customHeight="1" x14ac:dyDescent="0.3">
      <c r="A4" s="488" t="s">
        <v>79</v>
      </c>
      <c r="B4" s="394"/>
      <c r="C4" s="394"/>
      <c r="D4" s="394"/>
      <c r="E4" s="394"/>
      <c r="F4" s="394"/>
      <c r="G4" s="394"/>
      <c r="H4" s="394"/>
      <c r="I4" s="394"/>
      <c r="J4" s="394"/>
      <c r="K4" s="489">
        <f>'T1'!$C$4</f>
        <v>45194</v>
      </c>
      <c r="L4" s="489"/>
      <c r="M4" s="79"/>
      <c r="N4" s="79"/>
      <c r="O4" s="383" t="s">
        <v>75</v>
      </c>
      <c r="P4" s="383"/>
      <c r="Q4" s="383"/>
      <c r="R4" s="383"/>
      <c r="S4" s="133"/>
      <c r="T4" s="292"/>
      <c r="U4" s="314">
        <f>IF($P$23=0,$U$9,(IF($O$25=$T$7,$U$7,(IF($O$25=$T$8,$U$8,(IF($P$23=$T$9,$U$9,(IF($P$23=$T$11,$U$9,(IF($P$23=$T$10,$U$9,(IF($P$23=$T$12,$U$9,)))))))))))))</f>
        <v>0.23</v>
      </c>
      <c r="V4" s="315" t="s">
        <v>67</v>
      </c>
      <c r="W4" s="224"/>
      <c r="X4" s="295"/>
      <c r="Y4" s="295"/>
      <c r="Z4" s="316">
        <f>VLOOKUP($N$47,X5:Z8,3,)</f>
        <v>0</v>
      </c>
      <c r="AA4" s="317">
        <f>VLOOKUP(N47,X5:AA8,4,)</f>
        <v>0</v>
      </c>
      <c r="AB4" s="316">
        <f>VLOOKUP($N$47,X5:AB8,5,)</f>
        <v>0</v>
      </c>
      <c r="AC4" s="317">
        <f>VLOOKUP(N47,X5:AC8,6,)</f>
        <v>0</v>
      </c>
      <c r="AD4" s="295"/>
      <c r="AE4" s="357"/>
      <c r="AF4" s="142"/>
    </row>
    <row r="5" spans="1:32" ht="14.4" customHeight="1" thickBot="1" x14ac:dyDescent="0.25">
      <c r="A5" s="496" t="str">
        <f>'T1'!$A$8</f>
        <v>15 a 18 de Novembro de 2023</v>
      </c>
      <c r="B5" s="497"/>
      <c r="C5" s="497"/>
      <c r="D5" s="497"/>
      <c r="E5" s="497"/>
      <c r="F5" s="497"/>
      <c r="G5" s="497"/>
      <c r="H5" s="497"/>
      <c r="I5" s="497"/>
      <c r="J5" s="497"/>
      <c r="K5" s="497"/>
      <c r="L5" s="497"/>
      <c r="M5" s="497"/>
      <c r="N5" s="497"/>
      <c r="O5" s="497"/>
      <c r="P5" s="497"/>
      <c r="Q5" s="497"/>
      <c r="R5" s="497"/>
      <c r="S5" s="162"/>
      <c r="T5" s="301">
        <f>IF($P$23=$T$9,$T$7,IF($P$23=$T$11,$T$7,IF($P$23=$T$10,$T$7,IF($P$23=$T$12,$T$7,))))</f>
        <v>0</v>
      </c>
      <c r="U5" s="318"/>
      <c r="V5" s="319" t="s">
        <v>68</v>
      </c>
      <c r="W5" s="224"/>
      <c r="X5" s="320">
        <v>0</v>
      </c>
      <c r="Y5" s="321"/>
      <c r="Z5" s="322"/>
      <c r="AA5" s="313"/>
      <c r="AB5" s="322"/>
      <c r="AC5" s="313"/>
    </row>
    <row r="6" spans="1:32" ht="13.2" customHeight="1" x14ac:dyDescent="0.2">
      <c r="A6" s="148"/>
      <c r="B6" s="149"/>
      <c r="C6" s="149"/>
      <c r="D6" s="149"/>
      <c r="E6" s="149"/>
      <c r="F6" s="149"/>
      <c r="G6" s="149"/>
      <c r="H6" s="149"/>
      <c r="I6" s="150" t="s">
        <v>7</v>
      </c>
      <c r="J6" s="151" t="s">
        <v>10</v>
      </c>
      <c r="K6" s="149"/>
      <c r="L6" s="149"/>
      <c r="M6" s="149"/>
      <c r="N6" s="149"/>
      <c r="O6" s="149"/>
      <c r="P6" s="149"/>
      <c r="Q6" s="149"/>
      <c r="R6" s="149"/>
      <c r="S6" s="152"/>
      <c r="T6" s="301">
        <f>IF($P$23=$T$9,$T$8,IF($P$23=$T$11,$T$8,IF($P$23=$T$10,$T$8,IF($P$23=$T$12,$T$8,))))</f>
        <v>0</v>
      </c>
      <c r="U6" s="318"/>
      <c r="W6" s="224"/>
      <c r="X6" s="310">
        <v>9</v>
      </c>
      <c r="Y6" s="323">
        <f>IF($H$47&gt;0,X6,)</f>
        <v>0</v>
      </c>
      <c r="Z6" s="324">
        <v>4304</v>
      </c>
      <c r="AA6" s="325">
        <v>407323</v>
      </c>
      <c r="AB6" s="324">
        <v>2500</v>
      </c>
      <c r="AC6" s="326">
        <v>409072</v>
      </c>
    </row>
    <row r="7" spans="1:32" ht="13.2" customHeight="1" x14ac:dyDescent="0.3">
      <c r="A7" s="28"/>
      <c r="B7" s="230" t="s">
        <v>12</v>
      </c>
      <c r="S7" s="27"/>
      <c r="T7" s="327" t="s">
        <v>82</v>
      </c>
      <c r="U7" s="302">
        <v>0.16</v>
      </c>
      <c r="W7" s="224"/>
      <c r="X7" s="310">
        <v>18</v>
      </c>
      <c r="Y7" s="323">
        <f t="shared" ref="Y7:Y8" si="0">IF($H$47&gt;0,X7,)</f>
        <v>0</v>
      </c>
      <c r="Z7" s="324">
        <v>5663</v>
      </c>
      <c r="AA7" s="325">
        <v>407324</v>
      </c>
      <c r="AB7" s="324">
        <v>3859</v>
      </c>
      <c r="AC7" s="326">
        <v>409073</v>
      </c>
    </row>
    <row r="8" spans="1:32" ht="13.2" customHeight="1" x14ac:dyDescent="0.2">
      <c r="A8" s="28"/>
      <c r="B8" s="19" t="s">
        <v>7</v>
      </c>
      <c r="C8" s="4" t="s">
        <v>0</v>
      </c>
      <c r="F8" s="437"/>
      <c r="G8" s="437"/>
      <c r="H8" s="437"/>
      <c r="I8" s="437"/>
      <c r="J8" s="437"/>
      <c r="O8" s="120"/>
      <c r="P8" s="120"/>
      <c r="Q8" s="120"/>
      <c r="S8" s="27"/>
      <c r="T8" s="328" t="s">
        <v>83</v>
      </c>
      <c r="U8" s="329">
        <v>0.22</v>
      </c>
      <c r="V8" s="330">
        <f ca="1">TODAY()</f>
        <v>45121</v>
      </c>
      <c r="W8" s="331">
        <f>VLOOKUP(I44,V9:W14,2,)</f>
        <v>0</v>
      </c>
      <c r="X8" s="333" t="s">
        <v>170</v>
      </c>
      <c r="Y8" s="334">
        <f t="shared" si="0"/>
        <v>0</v>
      </c>
      <c r="Z8" s="419" t="s">
        <v>59</v>
      </c>
      <c r="AA8" s="420"/>
      <c r="AB8" s="419" t="s">
        <v>59</v>
      </c>
      <c r="AC8" s="420"/>
    </row>
    <row r="9" spans="1:32" ht="13.2" customHeight="1" thickBot="1" x14ac:dyDescent="0.25">
      <c r="A9" s="12"/>
      <c r="B9" s="19" t="s">
        <v>7</v>
      </c>
      <c r="C9" s="21" t="s">
        <v>114</v>
      </c>
      <c r="D9" s="21"/>
      <c r="E9" s="427" t="str">
        <f>IF(I9=0,V17,)</f>
        <v>Campo Obrigatório</v>
      </c>
      <c r="F9" s="427"/>
      <c r="G9" s="427"/>
      <c r="H9" s="231" t="str">
        <f>IF(E9=V17,T15,)</f>
        <v>â</v>
      </c>
      <c r="I9" s="494"/>
      <c r="J9" s="494"/>
      <c r="K9" s="494"/>
      <c r="L9" s="494"/>
      <c r="M9" s="494"/>
      <c r="N9" s="494"/>
      <c r="O9" s="494"/>
      <c r="P9" s="494"/>
      <c r="Q9" s="494"/>
      <c r="R9" s="494"/>
      <c r="S9" s="27"/>
      <c r="T9" s="327" t="s">
        <v>122</v>
      </c>
      <c r="U9" s="302">
        <v>0.23</v>
      </c>
      <c r="V9" s="310">
        <v>0</v>
      </c>
      <c r="W9" s="332"/>
    </row>
    <row r="10" spans="1:32" ht="13.2" customHeight="1" x14ac:dyDescent="0.2">
      <c r="A10" s="12"/>
      <c r="B10" s="19" t="s">
        <v>7</v>
      </c>
      <c r="C10" s="21" t="s">
        <v>115</v>
      </c>
      <c r="D10" s="21"/>
      <c r="F10" s="427">
        <f>IF(J10&gt;0,0,IF(I9&gt;0,V17,))</f>
        <v>0</v>
      </c>
      <c r="G10" s="427"/>
      <c r="H10" s="427"/>
      <c r="I10" s="231">
        <f>IF(F10=$V$17,$T$15,)</f>
        <v>0</v>
      </c>
      <c r="J10" s="498"/>
      <c r="K10" s="498"/>
      <c r="L10" s="498"/>
      <c r="M10" s="498"/>
      <c r="N10" s="498"/>
      <c r="O10" s="498"/>
      <c r="P10" s="498"/>
      <c r="Q10" s="498"/>
      <c r="R10" s="498"/>
      <c r="S10" s="27"/>
      <c r="T10" s="327" t="s">
        <v>123</v>
      </c>
      <c r="U10" s="318"/>
      <c r="V10" s="335"/>
      <c r="W10" s="336"/>
      <c r="Z10" s="339" t="s">
        <v>127</v>
      </c>
    </row>
    <row r="11" spans="1:32" ht="13.2" customHeight="1" x14ac:dyDescent="0.2">
      <c r="A11" s="12"/>
      <c r="B11" s="19" t="s">
        <v>7</v>
      </c>
      <c r="C11" s="6" t="s">
        <v>4</v>
      </c>
      <c r="D11" s="6"/>
      <c r="E11" s="437"/>
      <c r="F11" s="437"/>
      <c r="G11" s="437"/>
      <c r="H11" s="7" t="s">
        <v>25</v>
      </c>
      <c r="I11" s="443"/>
      <c r="J11" s="444"/>
      <c r="K11" s="444"/>
      <c r="L11" s="445" t="s">
        <v>14</v>
      </c>
      <c r="M11" s="445"/>
      <c r="N11" s="438"/>
      <c r="O11" s="438"/>
      <c r="P11" s="438"/>
      <c r="Q11" s="438"/>
      <c r="R11" s="438"/>
      <c r="S11" s="27"/>
      <c r="T11" s="327" t="s">
        <v>84</v>
      </c>
      <c r="U11" s="318"/>
      <c r="V11" s="337" t="str">
        <f>IF(E32=0,"0",IF($V$13&lt;$V$8,$V$15,$V$14))</f>
        <v>0</v>
      </c>
      <c r="W11" s="338">
        <f>IF(V11=V15,0,50%)</f>
        <v>0.5</v>
      </c>
      <c r="Z11" s="342"/>
    </row>
    <row r="12" spans="1:32" ht="13.2" customHeight="1" thickBot="1" x14ac:dyDescent="0.25">
      <c r="A12" s="12"/>
      <c r="B12" s="19" t="s">
        <v>7</v>
      </c>
      <c r="C12" s="21" t="s">
        <v>1</v>
      </c>
      <c r="D12" s="21"/>
      <c r="E12" s="494"/>
      <c r="F12" s="494"/>
      <c r="G12" s="494"/>
      <c r="H12" s="494"/>
      <c r="I12" s="494"/>
      <c r="J12" s="494"/>
      <c r="K12" s="494"/>
      <c r="L12" s="494"/>
      <c r="M12" s="494"/>
      <c r="N12" s="494"/>
      <c r="O12" s="494"/>
      <c r="P12" s="494"/>
      <c r="Q12" s="494"/>
      <c r="R12" s="494"/>
      <c r="S12" s="27"/>
      <c r="T12" s="328" t="s">
        <v>85</v>
      </c>
      <c r="U12" s="308"/>
      <c r="V12" s="340">
        <f>IF(E32=0,0,$V$20&amp;" "&amp;TEXT($V$13,"dd / mm / aaa"))</f>
        <v>0</v>
      </c>
      <c r="W12" s="341">
        <v>1</v>
      </c>
      <c r="Z12" s="342">
        <f>IF(E32=Z26,Z26,)</f>
        <v>0</v>
      </c>
    </row>
    <row r="13" spans="1:32" ht="13.2" customHeight="1" thickBot="1" x14ac:dyDescent="0.25">
      <c r="A13" s="12"/>
      <c r="B13" s="19" t="s">
        <v>7</v>
      </c>
      <c r="C13" s="4" t="s">
        <v>2</v>
      </c>
      <c r="D13" s="4"/>
      <c r="E13" s="437"/>
      <c r="F13" s="437"/>
      <c r="G13" s="19" t="s">
        <v>7</v>
      </c>
      <c r="H13" s="4" t="s">
        <v>3</v>
      </c>
      <c r="J13" s="438"/>
      <c r="K13" s="438"/>
      <c r="L13" s="438"/>
      <c r="M13" s="438"/>
      <c r="N13" s="19" t="s">
        <v>7</v>
      </c>
      <c r="O13" s="21" t="s">
        <v>8</v>
      </c>
      <c r="P13" s="439"/>
      <c r="Q13" s="439"/>
      <c r="R13" s="439"/>
      <c r="S13" s="27"/>
      <c r="V13" s="343">
        <f>'T1'!$C$4</f>
        <v>45194</v>
      </c>
      <c r="W13" s="344"/>
      <c r="Z13" s="342">
        <f>IF(E32=Z26,Z27,)</f>
        <v>0</v>
      </c>
    </row>
    <row r="14" spans="1:32" ht="13.2" customHeight="1" x14ac:dyDescent="0.2">
      <c r="A14" s="12"/>
      <c r="B14" s="19"/>
      <c r="C14" s="6"/>
      <c r="D14" s="6"/>
      <c r="E14" s="31"/>
      <c r="F14" s="31"/>
      <c r="G14" s="31"/>
      <c r="H14" s="7"/>
      <c r="I14" s="32"/>
      <c r="J14" s="33"/>
      <c r="K14" s="33"/>
      <c r="L14" s="23"/>
      <c r="M14" s="23"/>
      <c r="N14" s="34"/>
      <c r="O14" s="34"/>
      <c r="P14" s="34"/>
      <c r="Q14" s="34"/>
      <c r="R14" s="34"/>
      <c r="S14" s="30"/>
      <c r="V14" s="345" t="str">
        <f>$V$19&amp;" "&amp;TEXT($V$13,"dd / mm / aaa")</f>
        <v>até ao dia 25 / 09 / 2023</v>
      </c>
      <c r="W14" s="338">
        <v>0.5</v>
      </c>
      <c r="Z14" s="339" t="s">
        <v>126</v>
      </c>
      <c r="AB14" s="348"/>
      <c r="AC14" s="348"/>
    </row>
    <row r="15" spans="1:32" ht="13.2" customHeight="1" thickBot="1" x14ac:dyDescent="0.3">
      <c r="A15" s="93"/>
      <c r="B15" s="19"/>
      <c r="C15" s="440" t="s">
        <v>169</v>
      </c>
      <c r="D15" s="440"/>
      <c r="E15" s="440"/>
      <c r="F15" s="440"/>
      <c r="G15" s="440"/>
      <c r="H15" s="440"/>
      <c r="I15" s="440"/>
      <c r="J15" s="440"/>
      <c r="K15" s="440"/>
      <c r="L15" s="440"/>
      <c r="M15" s="440"/>
      <c r="N15" s="440"/>
      <c r="O15" s="441"/>
      <c r="P15" s="442"/>
      <c r="Q15" s="34"/>
      <c r="R15" s="34"/>
      <c r="S15" s="30"/>
      <c r="T15" s="346" t="s">
        <v>117</v>
      </c>
      <c r="V15" s="347" t="str">
        <f>$V$21&amp;" "&amp;TEXT($V$13,"dd / mm / aaa")</f>
        <v>data expirou em 25 / 09 / 2023</v>
      </c>
      <c r="W15" s="341"/>
      <c r="Z15" s="342"/>
      <c r="AB15" s="349"/>
      <c r="AC15" s="349"/>
    </row>
    <row r="16" spans="1:32" ht="13.2" customHeight="1" x14ac:dyDescent="0.25">
      <c r="A16" s="93"/>
      <c r="B16" s="19"/>
      <c r="C16" s="91"/>
      <c r="D16" s="91"/>
      <c r="E16" s="91"/>
      <c r="F16" s="91"/>
      <c r="G16" s="91"/>
      <c r="H16" s="91"/>
      <c r="I16" s="91"/>
      <c r="J16" s="91"/>
      <c r="K16" s="91"/>
      <c r="L16" s="91"/>
      <c r="M16" s="91"/>
      <c r="N16" s="91"/>
      <c r="O16" s="91"/>
      <c r="P16" s="91"/>
      <c r="Q16" s="91"/>
      <c r="R16" s="34"/>
      <c r="S16" s="30"/>
      <c r="Z16" s="342">
        <f>IF($G$30&gt;0,Z26,)</f>
        <v>0</v>
      </c>
      <c r="AB16" s="349"/>
      <c r="AC16" s="349"/>
      <c r="AD16" s="348"/>
    </row>
    <row r="17" spans="1:31" ht="13.2" customHeight="1" thickBot="1" x14ac:dyDescent="0.35">
      <c r="A17" s="12"/>
      <c r="B17" s="230" t="s">
        <v>116</v>
      </c>
      <c r="C17" s="91"/>
      <c r="D17" s="91"/>
      <c r="E17" s="91"/>
      <c r="F17" s="433" t="s">
        <v>128</v>
      </c>
      <c r="G17" s="433"/>
      <c r="H17" s="433"/>
      <c r="I17" s="433"/>
      <c r="J17" s="433"/>
      <c r="K17" s="433"/>
      <c r="L17" s="433"/>
      <c r="M17" s="91"/>
      <c r="N17" s="91"/>
      <c r="O17" s="91"/>
      <c r="P17" s="91"/>
      <c r="Q17" s="91"/>
      <c r="R17" s="34"/>
      <c r="S17" s="30"/>
      <c r="V17" s="350" t="s">
        <v>29</v>
      </c>
      <c r="Z17" s="342">
        <f>IF($G$30&gt;0,Z27,)</f>
        <v>0</v>
      </c>
      <c r="AB17" s="351"/>
      <c r="AC17" s="352"/>
      <c r="AD17" s="349"/>
      <c r="AE17" s="380"/>
    </row>
    <row r="18" spans="1:31" ht="13.2" customHeight="1" x14ac:dyDescent="0.2">
      <c r="A18" s="28"/>
      <c r="B18" s="19" t="s">
        <v>7</v>
      </c>
      <c r="C18" s="4" t="s">
        <v>0</v>
      </c>
      <c r="F18" s="437"/>
      <c r="G18" s="437"/>
      <c r="H18" s="437"/>
      <c r="I18" s="437"/>
      <c r="J18" s="437"/>
      <c r="O18" s="120"/>
      <c r="P18" s="120"/>
      <c r="Q18" s="120"/>
      <c r="S18" s="27"/>
      <c r="V18" s="303" t="s">
        <v>121</v>
      </c>
      <c r="Z18" s="339" t="s">
        <v>125</v>
      </c>
      <c r="AB18" s="351"/>
      <c r="AC18" s="351"/>
      <c r="AD18" s="349"/>
      <c r="AE18" s="380"/>
    </row>
    <row r="19" spans="1:31" ht="13.2" customHeight="1" x14ac:dyDescent="0.2">
      <c r="A19" s="12"/>
      <c r="B19" s="19" t="s">
        <v>7</v>
      </c>
      <c r="C19" s="21" t="s">
        <v>114</v>
      </c>
      <c r="D19" s="21"/>
      <c r="G19" s="494"/>
      <c r="H19" s="494"/>
      <c r="I19" s="494"/>
      <c r="J19" s="494"/>
      <c r="K19" s="494"/>
      <c r="L19" s="494"/>
      <c r="M19" s="494"/>
      <c r="N19" s="494"/>
      <c r="O19" s="494"/>
      <c r="P19" s="494"/>
      <c r="Q19" s="494"/>
      <c r="R19" s="494"/>
      <c r="S19" s="27"/>
      <c r="V19" s="353" t="s">
        <v>106</v>
      </c>
      <c r="Z19" s="342"/>
      <c r="AA19" s="356"/>
      <c r="AB19" s="351"/>
      <c r="AC19" s="351"/>
      <c r="AD19" s="354"/>
      <c r="AE19" s="380"/>
    </row>
    <row r="20" spans="1:31" ht="13.2" customHeight="1" x14ac:dyDescent="0.2">
      <c r="A20" s="12"/>
      <c r="B20" s="19" t="s">
        <v>7</v>
      </c>
      <c r="C20" s="21" t="s">
        <v>115</v>
      </c>
      <c r="D20" s="21"/>
      <c r="F20" s="427">
        <f>IF(J20&gt;0,0,IF(G19&gt;0,V17,))</f>
        <v>0</v>
      </c>
      <c r="G20" s="427"/>
      <c r="H20" s="427"/>
      <c r="I20" s="231">
        <f>IF(F20=$V$17,$T$15,)</f>
        <v>0</v>
      </c>
      <c r="J20" s="495"/>
      <c r="K20" s="495"/>
      <c r="L20" s="495"/>
      <c r="M20" s="495"/>
      <c r="N20" s="495"/>
      <c r="O20" s="495"/>
      <c r="P20" s="495"/>
      <c r="Q20" s="495"/>
      <c r="R20" s="495"/>
      <c r="S20" s="27"/>
      <c r="V20" s="355" t="s">
        <v>107</v>
      </c>
      <c r="Y20" s="357"/>
      <c r="Z20" s="342">
        <f>IF($N$28&gt;0,Z26,)</f>
        <v>0</v>
      </c>
      <c r="AA20" s="356"/>
      <c r="AB20" s="351"/>
      <c r="AC20" s="351"/>
      <c r="AD20" s="354"/>
      <c r="AE20" s="380"/>
    </row>
    <row r="21" spans="1:31" ht="13.2" customHeight="1" thickBot="1" x14ac:dyDescent="0.25">
      <c r="A21" s="12"/>
      <c r="B21" s="19" t="s">
        <v>7</v>
      </c>
      <c r="C21" s="6" t="s">
        <v>4</v>
      </c>
      <c r="D21" s="6"/>
      <c r="E21" s="437"/>
      <c r="F21" s="437"/>
      <c r="G21" s="437"/>
      <c r="H21" s="7" t="s">
        <v>25</v>
      </c>
      <c r="I21" s="443"/>
      <c r="J21" s="444"/>
      <c r="K21" s="444"/>
      <c r="L21" s="445" t="s">
        <v>14</v>
      </c>
      <c r="M21" s="445"/>
      <c r="N21" s="438"/>
      <c r="O21" s="438"/>
      <c r="P21" s="438"/>
      <c r="Q21" s="438"/>
      <c r="R21" s="438"/>
      <c r="S21" s="27"/>
      <c r="V21" s="303" t="s">
        <v>112</v>
      </c>
      <c r="Y21" s="357"/>
      <c r="Z21" s="342">
        <f>IF($N$28&gt;0,Z27,)</f>
        <v>0</v>
      </c>
      <c r="AA21" s="356"/>
      <c r="AB21" s="351"/>
      <c r="AC21" s="351"/>
      <c r="AD21" s="354"/>
      <c r="AE21" s="380"/>
    </row>
    <row r="22" spans="1:31" s="11" customFormat="1" ht="13.2" customHeight="1" x14ac:dyDescent="0.2">
      <c r="A22" s="12"/>
      <c r="B22" s="19" t="s">
        <v>7</v>
      </c>
      <c r="C22" s="21" t="s">
        <v>1</v>
      </c>
      <c r="D22" s="21"/>
      <c r="E22" s="494"/>
      <c r="F22" s="494"/>
      <c r="G22" s="494"/>
      <c r="H22" s="494"/>
      <c r="I22" s="494"/>
      <c r="J22" s="494"/>
      <c r="K22" s="494"/>
      <c r="L22" s="494"/>
      <c r="M22" s="494"/>
      <c r="N22" s="494"/>
      <c r="O22" s="494"/>
      <c r="P22" s="494"/>
      <c r="Q22" s="494"/>
      <c r="R22" s="494"/>
      <c r="S22" s="27"/>
      <c r="T22" s="295"/>
      <c r="U22" s="295"/>
      <c r="V22" s="353" t="s">
        <v>108</v>
      </c>
      <c r="W22" s="295"/>
      <c r="X22" s="295"/>
      <c r="Y22" s="295"/>
      <c r="Z22" s="339" t="s">
        <v>124</v>
      </c>
      <c r="AA22" s="295"/>
      <c r="AB22" s="295"/>
      <c r="AC22" s="295"/>
      <c r="AD22" s="354"/>
      <c r="AE22" s="380"/>
    </row>
    <row r="23" spans="1:31" s="11" customFormat="1" ht="13.2" customHeight="1" x14ac:dyDescent="0.2">
      <c r="A23" s="12"/>
      <c r="B23" s="19" t="s">
        <v>7</v>
      </c>
      <c r="C23" s="4" t="s">
        <v>2</v>
      </c>
      <c r="D23" s="4"/>
      <c r="E23" s="437"/>
      <c r="F23" s="437"/>
      <c r="G23" s="19" t="s">
        <v>7</v>
      </c>
      <c r="H23" s="4" t="s">
        <v>3</v>
      </c>
      <c r="I23" s="1"/>
      <c r="J23" s="438"/>
      <c r="K23" s="438"/>
      <c r="L23" s="438"/>
      <c r="M23" s="438"/>
      <c r="N23" s="19" t="s">
        <v>7</v>
      </c>
      <c r="O23" s="21" t="s">
        <v>8</v>
      </c>
      <c r="P23" s="439"/>
      <c r="Q23" s="439"/>
      <c r="R23" s="439"/>
      <c r="S23" s="27"/>
      <c r="T23" s="295"/>
      <c r="U23" s="295"/>
      <c r="V23" s="358" t="s">
        <v>88</v>
      </c>
      <c r="W23" s="295"/>
      <c r="X23" s="295"/>
      <c r="Y23" s="357"/>
      <c r="Z23" s="359"/>
      <c r="AA23" s="295"/>
      <c r="AB23" s="295"/>
      <c r="AC23" s="295"/>
      <c r="AD23" s="354"/>
      <c r="AE23" s="380"/>
    </row>
    <row r="24" spans="1:31" ht="13.2" customHeight="1" x14ac:dyDescent="0.2">
      <c r="A24" s="12"/>
      <c r="B24" s="19"/>
      <c r="C24" s="6"/>
      <c r="D24" s="6"/>
      <c r="E24" s="31"/>
      <c r="F24" s="31"/>
      <c r="G24" s="31"/>
      <c r="H24" s="7"/>
      <c r="I24" s="32"/>
      <c r="J24" s="33"/>
      <c r="K24" s="33"/>
      <c r="L24" s="23"/>
      <c r="M24" s="23"/>
      <c r="N24" s="34"/>
      <c r="O24" s="34"/>
      <c r="P24" s="34"/>
      <c r="Q24" s="34"/>
      <c r="R24" s="34"/>
      <c r="S24" s="30"/>
      <c r="Y24" s="357"/>
      <c r="Z24" s="342">
        <f>IF(J10&gt;0,$Z$26,)</f>
        <v>0</v>
      </c>
      <c r="AE24" s="380"/>
    </row>
    <row r="25" spans="1:31" s="11" customFormat="1" ht="13.2" customHeight="1" thickBot="1" x14ac:dyDescent="0.3">
      <c r="A25" s="93"/>
      <c r="B25" s="19"/>
      <c r="C25" s="440" t="s">
        <v>169</v>
      </c>
      <c r="D25" s="440"/>
      <c r="E25" s="440"/>
      <c r="F25" s="440"/>
      <c r="G25" s="440"/>
      <c r="H25" s="440"/>
      <c r="I25" s="440"/>
      <c r="J25" s="440"/>
      <c r="K25" s="440"/>
      <c r="L25" s="440"/>
      <c r="M25" s="440"/>
      <c r="N25" s="440"/>
      <c r="O25" s="441"/>
      <c r="P25" s="442"/>
      <c r="Q25" s="34"/>
      <c r="R25" s="34"/>
      <c r="S25" s="30"/>
      <c r="T25" s="295"/>
      <c r="U25" s="295"/>
      <c r="V25" s="295"/>
      <c r="W25" s="295"/>
      <c r="X25" s="295"/>
      <c r="Y25" s="357"/>
      <c r="Z25" s="360">
        <f>IF($J$10&gt;0,$Z$27,)</f>
        <v>0</v>
      </c>
      <c r="AA25" s="295"/>
      <c r="AB25" s="295"/>
      <c r="AC25" s="295"/>
      <c r="AD25" s="295"/>
      <c r="AE25" s="357"/>
    </row>
    <row r="26" spans="1:31" s="11" customFormat="1" ht="13.2" customHeight="1" thickBot="1" x14ac:dyDescent="0.25">
      <c r="A26" s="12"/>
      <c r="B26" s="19"/>
      <c r="C26" s="91"/>
      <c r="D26" s="91"/>
      <c r="E26" s="91"/>
      <c r="F26" s="91"/>
      <c r="G26" s="91"/>
      <c r="H26" s="91"/>
      <c r="I26" s="91"/>
      <c r="J26" s="91"/>
      <c r="K26" s="91"/>
      <c r="L26" s="91"/>
      <c r="M26" s="91"/>
      <c r="N26" s="91"/>
      <c r="O26" s="91"/>
      <c r="P26" s="91"/>
      <c r="Q26" s="91"/>
      <c r="R26" s="34"/>
      <c r="S26" s="30"/>
      <c r="T26" s="295"/>
      <c r="U26" s="295"/>
      <c r="V26" s="295"/>
      <c r="W26" s="295"/>
      <c r="X26" s="295"/>
      <c r="Y26" s="357"/>
      <c r="Z26" s="361" t="s">
        <v>27</v>
      </c>
      <c r="AA26" s="295"/>
      <c r="AB26" s="295"/>
      <c r="AC26" s="295"/>
      <c r="AD26" s="295"/>
      <c r="AE26" s="357"/>
    </row>
    <row r="27" spans="1:31" s="11" customFormat="1" ht="10.199999999999999" x14ac:dyDescent="0.2">
      <c r="A27" s="153"/>
      <c r="B27" s="150"/>
      <c r="C27" s="232"/>
      <c r="D27" s="232"/>
      <c r="E27" s="232"/>
      <c r="F27" s="232"/>
      <c r="G27" s="232"/>
      <c r="H27" s="232"/>
      <c r="I27" s="232"/>
      <c r="J27" s="232"/>
      <c r="K27" s="232"/>
      <c r="L27" s="232"/>
      <c r="M27" s="232"/>
      <c r="N27" s="232"/>
      <c r="O27" s="232"/>
      <c r="P27" s="232"/>
      <c r="Q27" s="232"/>
      <c r="R27" s="233"/>
      <c r="S27" s="234"/>
      <c r="T27" s="295"/>
      <c r="U27" s="295"/>
      <c r="V27" s="295"/>
      <c r="W27" s="295"/>
      <c r="X27" s="295"/>
      <c r="Y27" s="357"/>
      <c r="Z27" s="363" t="s">
        <v>28</v>
      </c>
      <c r="AA27" s="295"/>
      <c r="AB27" s="295"/>
      <c r="AC27" s="295"/>
      <c r="AD27" s="295"/>
      <c r="AE27" s="357"/>
    </row>
    <row r="28" spans="1:31" s="11" customFormat="1" ht="13.2" customHeight="1" thickBot="1" x14ac:dyDescent="0.25">
      <c r="A28" s="16"/>
      <c r="B28" s="10"/>
      <c r="C28" s="146" t="s">
        <v>118</v>
      </c>
      <c r="D28" s="146"/>
      <c r="E28" s="146"/>
      <c r="F28" s="146"/>
      <c r="G28" s="146"/>
      <c r="H28" s="146"/>
      <c r="I28" s="146"/>
      <c r="J28" s="146"/>
      <c r="K28" s="146"/>
      <c r="L28" s="147"/>
      <c r="M28" s="291" t="s">
        <v>26</v>
      </c>
      <c r="N28" s="161"/>
      <c r="Q28" s="10"/>
      <c r="R28" s="79"/>
      <c r="S28" s="27"/>
      <c r="T28" s="362"/>
      <c r="U28" s="362"/>
      <c r="V28" s="295"/>
      <c r="W28" s="295"/>
      <c r="X28" s="295"/>
      <c r="Y28" s="357"/>
      <c r="Z28" s="364"/>
      <c r="AA28" s="295"/>
      <c r="AB28" s="295"/>
      <c r="AC28" s="295"/>
      <c r="AD28" s="295"/>
      <c r="AE28" s="357"/>
    </row>
    <row r="29" spans="1:31" s="11" customFormat="1" ht="10.199999999999999" x14ac:dyDescent="0.2">
      <c r="A29" s="16"/>
      <c r="B29" s="10"/>
      <c r="C29" s="147"/>
      <c r="D29" s="147"/>
      <c r="E29" s="147"/>
      <c r="F29" s="147"/>
      <c r="G29" s="147"/>
      <c r="H29" s="147"/>
      <c r="I29" s="147"/>
      <c r="J29" s="147"/>
      <c r="K29" s="147"/>
      <c r="L29" s="147"/>
      <c r="M29" s="427">
        <f>IF(N28&gt;0,0,IF(J10&gt;0,V17,))</f>
        <v>0</v>
      </c>
      <c r="N29" s="427"/>
      <c r="O29" s="427"/>
      <c r="R29" s="79"/>
      <c r="S29" s="27"/>
      <c r="T29" s="364"/>
      <c r="U29" s="364"/>
      <c r="V29" s="295"/>
      <c r="W29" s="295"/>
      <c r="X29" s="295"/>
      <c r="Y29" s="367"/>
      <c r="Z29" s="364"/>
      <c r="AA29" s="295"/>
      <c r="AB29" s="295"/>
      <c r="AC29" s="295"/>
      <c r="AD29" s="295"/>
      <c r="AE29" s="357"/>
    </row>
    <row r="30" spans="1:31" s="11" customFormat="1" ht="13.2" customHeight="1" thickBot="1" x14ac:dyDescent="0.25">
      <c r="A30" s="12"/>
      <c r="B30" s="19"/>
      <c r="C30" s="8" t="s">
        <v>81</v>
      </c>
      <c r="D30" s="91"/>
      <c r="E30" s="91"/>
      <c r="F30" s="91"/>
      <c r="G30" s="161"/>
      <c r="H30" s="91"/>
      <c r="I30" s="91"/>
      <c r="J30" s="91"/>
      <c r="K30" s="91"/>
      <c r="L30" s="91"/>
      <c r="M30" s="91"/>
      <c r="N30" s="91"/>
      <c r="O30" s="91"/>
      <c r="P30" s="91"/>
      <c r="Q30" s="91"/>
      <c r="R30" s="34"/>
      <c r="S30" s="30"/>
      <c r="T30" s="365">
        <f>IF(P32=Z26,G33,)</f>
        <v>0</v>
      </c>
      <c r="U30" s="366"/>
      <c r="V30" s="295"/>
      <c r="W30" s="295"/>
      <c r="X30" s="295"/>
      <c r="Y30" s="367"/>
      <c r="Z30" s="364"/>
      <c r="AA30" s="295"/>
      <c r="AB30" s="295"/>
      <c r="AC30" s="295"/>
      <c r="AD30" s="295"/>
      <c r="AE30" s="357"/>
    </row>
    <row r="31" spans="1:31" s="11" customFormat="1" ht="10.199999999999999" x14ac:dyDescent="0.2">
      <c r="A31" s="12"/>
      <c r="B31" s="19"/>
      <c r="C31" s="91"/>
      <c r="D31" s="91"/>
      <c r="E31" s="91"/>
      <c r="F31" s="432">
        <f>IF(G30&gt;0,0,IF(N28&gt;0,V17,))</f>
        <v>0</v>
      </c>
      <c r="G31" s="432"/>
      <c r="H31" s="432"/>
      <c r="I31" s="91"/>
      <c r="J31" s="91"/>
      <c r="K31" s="91"/>
      <c r="L31" s="91"/>
      <c r="M31" s="91"/>
      <c r="N31" s="91"/>
      <c r="O31" s="91"/>
      <c r="P31" s="91"/>
      <c r="Q31" s="91"/>
      <c r="R31" s="34"/>
      <c r="S31" s="30"/>
      <c r="T31" s="224"/>
      <c r="U31" s="224"/>
      <c r="V31" s="295"/>
      <c r="W31" s="295"/>
      <c r="X31" s="295"/>
      <c r="Y31" s="367"/>
      <c r="Z31" s="364"/>
      <c r="AA31" s="295"/>
      <c r="AB31" s="295"/>
      <c r="AC31" s="295"/>
      <c r="AD31" s="295"/>
      <c r="AE31" s="357"/>
    </row>
    <row r="32" spans="1:31" s="11" customFormat="1" ht="13.2" customHeight="1" thickBot="1" x14ac:dyDescent="0.25">
      <c r="A32" s="12"/>
      <c r="B32" s="19"/>
      <c r="C32" s="11" t="s">
        <v>80</v>
      </c>
      <c r="E32" s="161"/>
      <c r="F32" s="428" t="s">
        <v>119</v>
      </c>
      <c r="G32" s="429"/>
      <c r="H32" s="429"/>
      <c r="I32" s="429"/>
      <c r="J32" s="429"/>
      <c r="K32" s="429"/>
      <c r="L32" s="429"/>
      <c r="M32" s="429"/>
      <c r="N32" s="429"/>
      <c r="O32" s="430"/>
      <c r="P32" s="161"/>
      <c r="R32" s="34"/>
      <c r="S32" s="30"/>
      <c r="T32" s="224"/>
      <c r="U32" s="224"/>
      <c r="V32" s="295"/>
      <c r="W32" s="295"/>
      <c r="X32" s="295"/>
      <c r="Y32" s="367"/>
      <c r="Z32" s="364"/>
      <c r="AA32" s="368"/>
      <c r="AB32" s="368"/>
      <c r="AC32" s="368"/>
      <c r="AD32" s="295"/>
      <c r="AE32" s="357"/>
    </row>
    <row r="33" spans="1:31" s="11" customFormat="1" ht="13.2" customHeight="1" x14ac:dyDescent="0.2">
      <c r="A33" s="12"/>
      <c r="B33" s="19"/>
      <c r="C33" s="91"/>
      <c r="D33" s="432">
        <f>IF(E32&gt;0,0,IF(G30&gt;0,V17,))</f>
        <v>0</v>
      </c>
      <c r="E33" s="432"/>
      <c r="F33" s="432"/>
      <c r="G33" s="431" t="s">
        <v>120</v>
      </c>
      <c r="H33" s="431"/>
      <c r="I33" s="431"/>
      <c r="J33" s="431"/>
      <c r="K33" s="431"/>
      <c r="L33" s="431"/>
      <c r="M33" s="431"/>
      <c r="N33" s="431"/>
      <c r="O33" s="432">
        <f>IF(P32&gt;0,0,IF(E32=Z26,V17,IF(E32=Z27,V18,)))</f>
        <v>0</v>
      </c>
      <c r="P33" s="432"/>
      <c r="Q33" s="432"/>
      <c r="R33" s="34"/>
      <c r="S33" s="30"/>
      <c r="T33" s="224"/>
      <c r="U33" s="224"/>
      <c r="V33" s="368"/>
      <c r="W33" s="295"/>
      <c r="X33" s="295"/>
      <c r="Y33" s="422"/>
      <c r="Z33" s="368"/>
      <c r="AA33" s="368"/>
      <c r="AB33" s="368"/>
      <c r="AC33" s="368"/>
      <c r="AD33" s="295"/>
      <c r="AE33" s="357"/>
    </row>
    <row r="34" spans="1:31" s="11" customFormat="1" ht="13.2" customHeight="1" x14ac:dyDescent="0.2">
      <c r="A34" s="12"/>
      <c r="B34" s="19"/>
      <c r="C34" s="91"/>
      <c r="D34" s="91"/>
      <c r="E34" s="235"/>
      <c r="F34" s="235"/>
      <c r="G34" s="431"/>
      <c r="H34" s="431"/>
      <c r="I34" s="431"/>
      <c r="J34" s="431"/>
      <c r="K34" s="431"/>
      <c r="L34" s="431"/>
      <c r="M34" s="431"/>
      <c r="N34" s="431"/>
      <c r="O34" s="235"/>
      <c r="P34" s="235"/>
      <c r="Q34" s="235"/>
      <c r="R34" s="34"/>
      <c r="S34" s="30"/>
      <c r="T34" s="224"/>
      <c r="U34" s="224"/>
      <c r="V34" s="368"/>
      <c r="W34" s="295"/>
      <c r="X34" s="368"/>
      <c r="Y34" s="422"/>
      <c r="Z34" s="368"/>
      <c r="AA34" s="368"/>
      <c r="AB34" s="368"/>
      <c r="AC34" s="368"/>
      <c r="AD34" s="368"/>
      <c r="AE34" s="357"/>
    </row>
    <row r="35" spans="1:31" s="89" customFormat="1" ht="10.8" thickBot="1" x14ac:dyDescent="0.25">
      <c r="A35" s="12"/>
      <c r="B35" s="19"/>
      <c r="C35" s="6"/>
      <c r="D35" s="6"/>
      <c r="E35" s="6"/>
      <c r="F35" s="6"/>
      <c r="G35" s="6"/>
      <c r="H35" s="6"/>
      <c r="I35" s="6"/>
      <c r="J35" s="6"/>
      <c r="K35" s="6"/>
      <c r="L35" s="6"/>
      <c r="M35" s="6"/>
      <c r="N35" s="6"/>
      <c r="O35" s="6"/>
      <c r="P35" s="6"/>
      <c r="Q35" s="6"/>
      <c r="R35" s="6"/>
      <c r="S35" s="30"/>
      <c r="T35" s="368"/>
      <c r="U35" s="368"/>
      <c r="V35" s="295"/>
      <c r="W35" s="368"/>
      <c r="X35" s="368"/>
      <c r="Y35" s="423"/>
      <c r="Z35" s="368"/>
      <c r="AA35" s="368"/>
      <c r="AB35" s="368"/>
      <c r="AC35" s="368"/>
      <c r="AD35" s="368"/>
      <c r="AE35" s="381"/>
    </row>
    <row r="36" spans="1:31" s="89" customFormat="1" ht="13.2" customHeight="1" x14ac:dyDescent="0.2">
      <c r="A36" s="153"/>
      <c r="B36" s="150" t="s">
        <v>7</v>
      </c>
      <c r="C36" s="154" t="s">
        <v>16</v>
      </c>
      <c r="D36" s="154"/>
      <c r="E36" s="154"/>
      <c r="F36" s="154"/>
      <c r="G36" s="154"/>
      <c r="H36" s="154"/>
      <c r="I36" s="493"/>
      <c r="J36" s="493"/>
      <c r="K36" s="493"/>
      <c r="L36" s="493"/>
      <c r="M36" s="493"/>
      <c r="N36" s="493"/>
      <c r="O36" s="493"/>
      <c r="P36" s="493"/>
      <c r="Q36" s="493"/>
      <c r="R36" s="493"/>
      <c r="S36" s="155"/>
      <c r="T36" s="368"/>
      <c r="U36" s="368"/>
      <c r="V36" s="295"/>
      <c r="W36" s="368"/>
      <c r="X36" s="368"/>
      <c r="Y36" s="423"/>
      <c r="Z36" s="295"/>
      <c r="AA36" s="295"/>
      <c r="AB36" s="295"/>
      <c r="AC36" s="295"/>
      <c r="AD36" s="368"/>
      <c r="AE36" s="381"/>
    </row>
    <row r="37" spans="1:31" s="89" customFormat="1" ht="13.2" customHeight="1" x14ac:dyDescent="0.2">
      <c r="A37" s="13"/>
      <c r="B37" s="4"/>
      <c r="C37" s="6" t="s">
        <v>5</v>
      </c>
      <c r="D37" s="439"/>
      <c r="E37" s="439"/>
      <c r="F37" s="439"/>
      <c r="G37" s="439"/>
      <c r="H37" s="439"/>
      <c r="I37" s="23" t="s">
        <v>13</v>
      </c>
      <c r="J37" s="490"/>
      <c r="K37" s="490"/>
      <c r="L37" s="490"/>
      <c r="M37" s="490"/>
      <c r="N37" s="490"/>
      <c r="O37" s="6" t="s">
        <v>4</v>
      </c>
      <c r="P37" s="490"/>
      <c r="Q37" s="490"/>
      <c r="R37" s="490"/>
      <c r="S37" s="27"/>
      <c r="T37" s="368"/>
      <c r="U37" s="368"/>
      <c r="V37" s="295"/>
      <c r="W37" s="368"/>
      <c r="X37" s="368"/>
      <c r="Y37" s="368"/>
      <c r="Z37" s="295"/>
      <c r="AA37" s="295"/>
      <c r="AB37" s="295"/>
      <c r="AC37" s="295"/>
      <c r="AD37" s="368"/>
      <c r="AE37" s="381"/>
    </row>
    <row r="38" spans="1:31" s="89" customFormat="1" ht="13.2" customHeight="1" thickBot="1" x14ac:dyDescent="0.25">
      <c r="A38" s="156"/>
      <c r="B38" s="157"/>
      <c r="C38" s="157"/>
      <c r="D38" s="157"/>
      <c r="E38" s="158"/>
      <c r="F38" s="158"/>
      <c r="G38" s="158"/>
      <c r="H38" s="158"/>
      <c r="I38" s="158"/>
      <c r="J38" s="158"/>
      <c r="K38" s="157"/>
      <c r="L38" s="157"/>
      <c r="M38" s="157"/>
      <c r="N38" s="491"/>
      <c r="O38" s="491"/>
      <c r="P38" s="491"/>
      <c r="Q38" s="491"/>
      <c r="R38" s="159"/>
      <c r="S38" s="160"/>
      <c r="T38" s="368"/>
      <c r="U38" s="368"/>
      <c r="V38" s="295"/>
      <c r="W38" s="295"/>
      <c r="X38" s="368"/>
      <c r="Y38" s="368"/>
      <c r="Z38" s="295"/>
      <c r="AA38" s="295"/>
      <c r="AB38" s="295"/>
      <c r="AC38" s="295"/>
      <c r="AD38" s="295"/>
      <c r="AE38" s="381"/>
    </row>
    <row r="39" spans="1:31" ht="13.2" customHeight="1" x14ac:dyDescent="0.2">
      <c r="A39" s="193"/>
      <c r="B39" s="424" t="s">
        <v>97</v>
      </c>
      <c r="C39" s="424"/>
      <c r="D39" s="424"/>
      <c r="E39" s="424"/>
      <c r="F39" s="424"/>
      <c r="G39" s="424"/>
      <c r="H39" s="424"/>
      <c r="I39" s="424"/>
      <c r="J39" s="424"/>
      <c r="K39" s="424"/>
      <c r="L39" s="424"/>
      <c r="M39" s="424"/>
      <c r="N39" s="424"/>
      <c r="O39" s="424"/>
      <c r="P39" s="424"/>
      <c r="Q39" s="424"/>
      <c r="R39" s="424"/>
      <c r="S39" s="194"/>
      <c r="Y39" s="368"/>
    </row>
    <row r="40" spans="1:31" ht="13.2" customHeight="1" x14ac:dyDescent="0.2">
      <c r="A40" s="191"/>
      <c r="B40" s="425"/>
      <c r="C40" s="425"/>
      <c r="D40" s="425"/>
      <c r="E40" s="425"/>
      <c r="F40" s="425"/>
      <c r="G40" s="425"/>
      <c r="H40" s="425"/>
      <c r="I40" s="425"/>
      <c r="J40" s="425"/>
      <c r="K40" s="425"/>
      <c r="L40" s="425"/>
      <c r="M40" s="425"/>
      <c r="N40" s="425"/>
      <c r="O40" s="425"/>
      <c r="P40" s="425"/>
      <c r="Q40" s="425"/>
      <c r="R40" s="425"/>
      <c r="S40" s="192"/>
    </row>
    <row r="41" spans="1:31" ht="13.2" customHeight="1" thickBot="1" x14ac:dyDescent="0.25">
      <c r="A41" s="195"/>
      <c r="B41" s="426"/>
      <c r="C41" s="426"/>
      <c r="D41" s="426"/>
      <c r="E41" s="426"/>
      <c r="F41" s="426"/>
      <c r="G41" s="426"/>
      <c r="H41" s="426"/>
      <c r="I41" s="426"/>
      <c r="J41" s="426"/>
      <c r="K41" s="426"/>
      <c r="L41" s="426"/>
      <c r="M41" s="426"/>
      <c r="N41" s="426"/>
      <c r="O41" s="426"/>
      <c r="P41" s="426"/>
      <c r="Q41" s="426"/>
      <c r="R41" s="426"/>
      <c r="S41" s="196"/>
      <c r="X41" s="369"/>
      <c r="Z41" s="369"/>
      <c r="AA41" s="369"/>
      <c r="AB41" s="369"/>
    </row>
    <row r="42" spans="1:31" ht="13.2" customHeight="1" x14ac:dyDescent="0.2">
      <c r="A42" s="22"/>
      <c r="B42" s="26"/>
      <c r="C42" s="11"/>
      <c r="D42" s="11"/>
      <c r="E42" s="11"/>
      <c r="F42" s="11"/>
      <c r="G42" s="11"/>
      <c r="I42" s="85"/>
      <c r="J42" s="85"/>
      <c r="K42" s="11"/>
      <c r="L42" s="11"/>
      <c r="M42" s="83"/>
      <c r="N42" s="11"/>
      <c r="O42" s="83"/>
      <c r="P42" s="83"/>
      <c r="Q42" s="78"/>
      <c r="R42" s="11"/>
      <c r="S42" s="27"/>
      <c r="X42" s="369"/>
      <c r="Z42" s="369"/>
      <c r="AA42" s="369"/>
      <c r="AB42" s="369"/>
    </row>
    <row r="43" spans="1:31" ht="13.2" customHeight="1" x14ac:dyDescent="0.2">
      <c r="A43" s="22"/>
      <c r="B43" s="26"/>
      <c r="C43" s="11"/>
      <c r="D43" s="11"/>
      <c r="E43" s="11"/>
      <c r="F43" s="11"/>
      <c r="G43" s="11"/>
      <c r="I43" s="85"/>
      <c r="J43" s="85"/>
      <c r="K43" s="11"/>
      <c r="L43" s="11"/>
      <c r="M43" s="83"/>
      <c r="N43" s="11"/>
      <c r="O43" s="83"/>
      <c r="P43" s="83"/>
      <c r="Q43" s="11"/>
      <c r="R43" s="11"/>
      <c r="S43" s="27"/>
      <c r="U43" s="369"/>
      <c r="V43" s="369"/>
      <c r="W43" s="369"/>
    </row>
    <row r="44" spans="1:31" ht="13.2" customHeight="1" thickBot="1" x14ac:dyDescent="0.25">
      <c r="A44" s="22"/>
      <c r="B44" s="80" t="s">
        <v>45</v>
      </c>
      <c r="C44" s="225" t="s">
        <v>109</v>
      </c>
      <c r="D44" s="11"/>
      <c r="E44" s="11"/>
      <c r="F44" s="11"/>
      <c r="G44" s="11"/>
      <c r="I44" s="434"/>
      <c r="J44" s="435"/>
      <c r="K44" s="435"/>
      <c r="L44" s="436"/>
      <c r="M44" s="83"/>
      <c r="N44" s="421">
        <f>IF(I44=V15,0,IF(I44&gt;0,V22,))</f>
        <v>0</v>
      </c>
      <c r="O44" s="421"/>
      <c r="P44" s="289">
        <f>$W$8</f>
        <v>0</v>
      </c>
      <c r="Q44" s="78"/>
      <c r="R44" s="11"/>
      <c r="S44" s="27"/>
      <c r="U44" s="369"/>
      <c r="V44" s="369"/>
      <c r="W44" s="369"/>
    </row>
    <row r="45" spans="1:31" ht="13.2" customHeight="1" x14ac:dyDescent="0.2">
      <c r="A45" s="22"/>
      <c r="B45" s="89"/>
      <c r="C45" s="11"/>
      <c r="D45" s="11"/>
      <c r="E45" s="11"/>
      <c r="F45" s="11"/>
      <c r="G45" s="11"/>
      <c r="I45" s="413">
        <f>IF(I44=V15,V23,IF(I44&gt;0,0,IF(E32&gt;0,V17,)))</f>
        <v>0</v>
      </c>
      <c r="J45" s="413"/>
      <c r="K45" s="413"/>
      <c r="L45" s="413"/>
      <c r="M45" s="83"/>
      <c r="N45" s="11"/>
      <c r="O45" s="83"/>
      <c r="P45" s="83"/>
      <c r="Q45" s="89"/>
      <c r="R45" s="11"/>
      <c r="S45" s="27"/>
      <c r="Y45" s="369"/>
    </row>
    <row r="46" spans="1:31" ht="13.2" customHeight="1" x14ac:dyDescent="0.2">
      <c r="A46" s="22"/>
      <c r="B46" s="89"/>
      <c r="C46" s="11"/>
      <c r="D46" s="11"/>
      <c r="E46" s="11"/>
      <c r="F46" s="11"/>
      <c r="G46" s="11"/>
      <c r="I46" s="85"/>
      <c r="J46" s="85"/>
      <c r="K46" s="11"/>
      <c r="L46" s="11"/>
      <c r="M46" s="83"/>
      <c r="N46" s="11"/>
      <c r="O46" s="83"/>
      <c r="P46" s="83"/>
      <c r="Q46" s="78" t="s">
        <v>99</v>
      </c>
      <c r="R46" s="11"/>
      <c r="S46" s="27"/>
      <c r="Y46" s="369"/>
    </row>
    <row r="47" spans="1:31" ht="13.2" customHeight="1" thickBot="1" x14ac:dyDescent="0.25">
      <c r="A47" s="15"/>
      <c r="B47" s="80" t="s">
        <v>45</v>
      </c>
      <c r="C47" s="41" t="s">
        <v>63</v>
      </c>
      <c r="D47" s="41"/>
      <c r="E47" s="41"/>
      <c r="F47" s="11"/>
      <c r="G47" s="291" t="s">
        <v>26</v>
      </c>
      <c r="H47" s="434"/>
      <c r="I47" s="435"/>
      <c r="J47" s="435"/>
      <c r="K47" s="436"/>
      <c r="L47" s="11"/>
      <c r="M47" s="226">
        <f>$AB$1</f>
        <v>0</v>
      </c>
      <c r="N47" s="161"/>
      <c r="O47" s="145" t="s">
        <v>66</v>
      </c>
      <c r="P47" s="11"/>
      <c r="Q47" s="492">
        <f>$Z$1</f>
        <v>0</v>
      </c>
      <c r="R47" s="492"/>
      <c r="S47" s="27"/>
    </row>
    <row r="48" spans="1:31" ht="13.2" customHeight="1" x14ac:dyDescent="0.2">
      <c r="A48" s="15"/>
      <c r="B48" s="40"/>
      <c r="C48" s="38"/>
      <c r="D48" s="38"/>
      <c r="E48" s="38"/>
      <c r="F48" s="38"/>
      <c r="G48" s="38"/>
      <c r="H48" s="414">
        <f>IF($H$47&gt;0,0,IF($I$44=V15,0,IF(I44&gt;0,V17,)))</f>
        <v>0</v>
      </c>
      <c r="I48" s="414"/>
      <c r="J48" s="414"/>
      <c r="K48" s="414"/>
      <c r="L48" s="11"/>
      <c r="M48" s="422">
        <f>IF($N$47&gt;0,0,(IF($H$47&gt;0,V17,)))</f>
        <v>0</v>
      </c>
      <c r="N48" s="422"/>
      <c r="O48" s="422"/>
      <c r="Q48" s="39"/>
      <c r="R48" s="37"/>
      <c r="S48" s="27"/>
      <c r="T48" s="368">
        <f>IF(N50&gt;20,O50,)</f>
        <v>0</v>
      </c>
      <c r="V48" s="367"/>
      <c r="X48" s="367"/>
      <c r="Z48" s="367"/>
      <c r="AA48" s="367"/>
      <c r="AB48" s="367"/>
      <c r="AC48" s="367"/>
    </row>
    <row r="49" spans="1:32" ht="13.2" customHeight="1" x14ac:dyDescent="0.2">
      <c r="A49" s="15"/>
      <c r="B49" s="40"/>
      <c r="C49" s="38"/>
      <c r="D49" s="38"/>
      <c r="E49" s="38"/>
      <c r="F49" s="38"/>
      <c r="G49" s="38"/>
      <c r="H49" s="224"/>
      <c r="I49" s="224"/>
      <c r="J49" s="224"/>
      <c r="K49" s="224"/>
      <c r="L49" s="11"/>
      <c r="M49" s="11"/>
      <c r="N49" s="11"/>
      <c r="O49" s="11"/>
      <c r="Q49" s="39"/>
      <c r="R49" s="37"/>
      <c r="S49" s="27"/>
      <c r="T49" s="295" t="s">
        <v>158</v>
      </c>
    </row>
    <row r="50" spans="1:32" ht="13.2" customHeight="1" thickBot="1" x14ac:dyDescent="0.25">
      <c r="A50" s="15"/>
      <c r="B50" s="80" t="s">
        <v>45</v>
      </c>
      <c r="C50" s="38" t="s">
        <v>46</v>
      </c>
      <c r="D50" s="38"/>
      <c r="E50" s="38"/>
      <c r="F50" s="38"/>
      <c r="G50" s="38"/>
      <c r="H50" s="449"/>
      <c r="I50" s="449"/>
      <c r="J50" s="449"/>
      <c r="K50" s="449"/>
      <c r="L50" s="449"/>
      <c r="M50" s="11"/>
      <c r="N50" s="81">
        <f>LEN(SUBSTITUTE($H$50," ",""))</f>
        <v>0</v>
      </c>
      <c r="O50" s="429" t="s">
        <v>47</v>
      </c>
      <c r="P50" s="429"/>
      <c r="Q50" s="429"/>
      <c r="R50" s="37"/>
      <c r="S50" s="27"/>
      <c r="T50" s="370">
        <f>IF($H$50&gt;0,0,IF($N$47&gt;0,$T$49,))</f>
        <v>0</v>
      </c>
      <c r="AD50" s="367"/>
    </row>
    <row r="51" spans="1:32" s="166" customFormat="1" ht="13.2" customHeight="1" x14ac:dyDescent="0.2">
      <c r="A51" s="15"/>
      <c r="B51" s="40"/>
      <c r="C51" s="478">
        <f>IF($T$53=$T$54,$T$53,IF($H$50&gt;0,$T$57,IF($N$47&gt;0,$T$49,)))</f>
        <v>0</v>
      </c>
      <c r="D51" s="478"/>
      <c r="E51" s="478"/>
      <c r="F51" s="478"/>
      <c r="G51" s="478"/>
      <c r="H51" s="478"/>
      <c r="I51" s="478"/>
      <c r="J51" s="478"/>
      <c r="K51" s="478"/>
      <c r="L51" s="479">
        <f>IF($T$55=$T$56,$T$55,IF($H$50&gt;0,$T$58,IF($N$47&gt;0,$T$52,)))</f>
        <v>0</v>
      </c>
      <c r="M51" s="479"/>
      <c r="N51" s="479"/>
      <c r="O51" s="479"/>
      <c r="P51" s="479"/>
      <c r="Q51" s="479"/>
      <c r="R51" s="37"/>
      <c r="S51" s="27"/>
      <c r="T51" s="295" t="s">
        <v>159</v>
      </c>
      <c r="U51" s="367"/>
      <c r="V51" s="367"/>
      <c r="W51" s="367"/>
      <c r="X51" s="367"/>
      <c r="Y51" s="295"/>
      <c r="Z51" s="367"/>
      <c r="AA51" s="367"/>
      <c r="AB51" s="367"/>
      <c r="AC51" s="367"/>
      <c r="AD51" s="295"/>
      <c r="AE51" s="382"/>
      <c r="AF51" s="118"/>
    </row>
    <row r="52" spans="1:32" ht="13.2" customHeight="1" x14ac:dyDescent="0.2">
      <c r="A52" s="15"/>
      <c r="B52" s="40"/>
      <c r="C52" s="229"/>
      <c r="D52" s="229"/>
      <c r="E52" s="229"/>
      <c r="F52" s="229"/>
      <c r="G52" s="229"/>
      <c r="H52" s="229"/>
      <c r="I52" s="229"/>
      <c r="J52" s="229"/>
      <c r="K52" s="229"/>
      <c r="L52" s="229"/>
      <c r="M52" s="229"/>
      <c r="N52" s="229"/>
      <c r="O52" s="229"/>
      <c r="P52" s="229"/>
      <c r="Q52" s="229"/>
      <c r="R52" s="37"/>
      <c r="S52" s="27"/>
      <c r="T52" s="370">
        <f>IF($H$50&gt;0,0,IF($N$47&gt;0,$T$51,))</f>
        <v>0</v>
      </c>
      <c r="V52" s="367"/>
      <c r="X52" s="367"/>
      <c r="Y52" s="367"/>
      <c r="Z52" s="367"/>
      <c r="AA52" s="367"/>
      <c r="AB52" s="367"/>
      <c r="AC52" s="367"/>
    </row>
    <row r="53" spans="1:32" ht="13.2" customHeight="1" thickBot="1" x14ac:dyDescent="0.25">
      <c r="A53" s="15"/>
      <c r="B53" s="80" t="s">
        <v>45</v>
      </c>
      <c r="C53" s="38" t="s">
        <v>52</v>
      </c>
      <c r="D53" s="38"/>
      <c r="E53" s="38"/>
      <c r="F53" s="470"/>
      <c r="G53" s="470"/>
      <c r="H53" s="470"/>
      <c r="I53" s="470"/>
      <c r="J53" s="470"/>
      <c r="K53" s="470"/>
      <c r="L53" s="470"/>
      <c r="M53" s="470"/>
      <c r="N53" s="470"/>
      <c r="O53" s="470"/>
      <c r="P53" s="470"/>
      <c r="Q53" s="470"/>
      <c r="R53" s="37"/>
      <c r="S53" s="27"/>
      <c r="T53" s="370" t="s">
        <v>160</v>
      </c>
      <c r="V53" s="367"/>
      <c r="X53" s="367"/>
      <c r="Z53" s="367"/>
      <c r="AA53" s="367"/>
      <c r="AB53" s="367"/>
      <c r="AC53" s="367"/>
      <c r="AD53" s="367"/>
    </row>
    <row r="54" spans="1:32" s="166" customFormat="1" ht="13.2" customHeight="1" x14ac:dyDescent="0.2">
      <c r="A54" s="15"/>
      <c r="B54" s="40"/>
      <c r="C54" s="38"/>
      <c r="D54" s="38"/>
      <c r="E54" s="38"/>
      <c r="F54" s="38"/>
      <c r="G54" s="38"/>
      <c r="H54" s="38"/>
      <c r="I54" s="38"/>
      <c r="J54" s="413">
        <f>IF(F53&gt;0,0,IF(H50&gt;0,V17,))</f>
        <v>0</v>
      </c>
      <c r="K54" s="413"/>
      <c r="L54" s="413"/>
      <c r="M54" s="38"/>
      <c r="N54" s="38"/>
      <c r="O54" s="38"/>
      <c r="P54" s="38"/>
      <c r="Q54" s="38"/>
      <c r="R54" s="37"/>
      <c r="S54" s="27"/>
      <c r="T54" s="370">
        <f>IF($N$47&gt;0,0,IF($H$50&gt;0,$T$53,))</f>
        <v>0</v>
      </c>
      <c r="U54" s="367"/>
      <c r="V54" s="367"/>
      <c r="W54" s="367"/>
      <c r="X54" s="367"/>
      <c r="Y54" s="295"/>
      <c r="Z54" s="367"/>
      <c r="AA54" s="367"/>
      <c r="AB54" s="367"/>
      <c r="AC54" s="367"/>
      <c r="AD54" s="367"/>
      <c r="AE54" s="382"/>
      <c r="AF54" s="118"/>
    </row>
    <row r="55" spans="1:32" s="166" customFormat="1" ht="13.2" customHeight="1" x14ac:dyDescent="0.2">
      <c r="A55" s="15"/>
      <c r="B55" s="40"/>
      <c r="C55" s="38"/>
      <c r="D55" s="38"/>
      <c r="E55" s="38"/>
      <c r="F55" s="38"/>
      <c r="G55" s="38"/>
      <c r="H55" s="38"/>
      <c r="I55" s="38"/>
      <c r="J55" s="120"/>
      <c r="K55" s="120"/>
      <c r="L55" s="120"/>
      <c r="M55" s="38"/>
      <c r="N55" s="38"/>
      <c r="O55" s="38"/>
      <c r="P55" s="38"/>
      <c r="Q55" s="38"/>
      <c r="R55" s="37"/>
      <c r="S55" s="27"/>
      <c r="T55" s="370" t="str">
        <f>$V$17</f>
        <v>Campo Obrigatório</v>
      </c>
      <c r="U55" s="367"/>
      <c r="V55" s="367"/>
      <c r="W55" s="367"/>
      <c r="X55" s="367"/>
      <c r="Y55" s="367"/>
      <c r="Z55" s="367"/>
      <c r="AA55" s="367"/>
      <c r="AB55" s="367"/>
      <c r="AC55" s="367"/>
      <c r="AD55" s="367"/>
      <c r="AE55" s="382"/>
      <c r="AF55" s="118"/>
    </row>
    <row r="56" spans="1:32" s="166" customFormat="1" ht="13.2" customHeight="1" thickBot="1" x14ac:dyDescent="0.25">
      <c r="A56" s="15"/>
      <c r="B56" s="80" t="s">
        <v>45</v>
      </c>
      <c r="C56" s="38" t="s">
        <v>53</v>
      </c>
      <c r="D56" s="38"/>
      <c r="E56" s="38"/>
      <c r="F56" s="38"/>
      <c r="G56" s="470"/>
      <c r="H56" s="470"/>
      <c r="I56" s="470"/>
      <c r="J56" s="470"/>
      <c r="K56" s="470"/>
      <c r="L56" s="470"/>
      <c r="M56" s="470"/>
      <c r="N56" s="470"/>
      <c r="O56" s="470"/>
      <c r="P56" s="470"/>
      <c r="Q56" s="470"/>
      <c r="R56" s="37"/>
      <c r="S56" s="27"/>
      <c r="T56" s="370">
        <f>IF($N$47&gt;0,0,IF($H$50&gt;0,$T$55,))</f>
        <v>0</v>
      </c>
      <c r="U56" s="367"/>
      <c r="V56" s="367"/>
      <c r="W56" s="367"/>
      <c r="X56" s="367"/>
      <c r="Y56" s="367"/>
      <c r="Z56" s="367"/>
      <c r="AA56" s="367"/>
      <c r="AB56" s="367"/>
      <c r="AC56" s="367"/>
      <c r="AD56" s="367"/>
      <c r="AE56" s="382"/>
      <c r="AF56" s="118"/>
    </row>
    <row r="57" spans="1:32" s="166" customFormat="1" ht="13.2" customHeight="1" x14ac:dyDescent="0.2">
      <c r="A57" s="15"/>
      <c r="B57" s="40"/>
      <c r="C57" s="74"/>
      <c r="D57" s="74"/>
      <c r="E57" s="74"/>
      <c r="F57" s="74"/>
      <c r="G57" s="74"/>
      <c r="H57" s="74"/>
      <c r="I57" s="74"/>
      <c r="J57" s="414">
        <f>IF(G56&gt;0,0,IF(F53&gt;0,V17,))</f>
        <v>0</v>
      </c>
      <c r="K57" s="414"/>
      <c r="L57" s="414"/>
      <c r="M57" s="74"/>
      <c r="N57" s="74"/>
      <c r="O57" s="74"/>
      <c r="P57" s="74"/>
      <c r="Q57" s="74"/>
      <c r="R57" s="35"/>
      <c r="S57" s="30"/>
      <c r="T57" s="369" t="s">
        <v>161</v>
      </c>
      <c r="U57" s="367"/>
      <c r="V57" s="367"/>
      <c r="W57" s="367"/>
      <c r="X57" s="367"/>
      <c r="Y57" s="367"/>
      <c r="Z57" s="367"/>
      <c r="AA57" s="367"/>
      <c r="AB57" s="367"/>
      <c r="AC57" s="367"/>
      <c r="AD57" s="367"/>
      <c r="AE57" s="382"/>
      <c r="AF57" s="118"/>
    </row>
    <row r="58" spans="1:32" s="166" customFormat="1" ht="13.2" customHeight="1" x14ac:dyDescent="0.2">
      <c r="A58" s="15"/>
      <c r="B58" s="40"/>
      <c r="C58" s="74"/>
      <c r="D58" s="74"/>
      <c r="E58" s="74"/>
      <c r="F58" s="74"/>
      <c r="G58" s="74"/>
      <c r="H58" s="74"/>
      <c r="I58" s="74"/>
      <c r="J58" s="224"/>
      <c r="K58" s="224"/>
      <c r="L58" s="224"/>
      <c r="M58" s="74"/>
      <c r="N58" s="74"/>
      <c r="O58" s="74"/>
      <c r="P58" s="74"/>
      <c r="Q58" s="74"/>
      <c r="R58" s="35"/>
      <c r="S58" s="30"/>
      <c r="T58" s="371">
        <f>'T1'!$C$3</f>
        <v>45243</v>
      </c>
      <c r="U58" s="367"/>
      <c r="V58" s="367"/>
      <c r="W58" s="367"/>
      <c r="X58" s="367"/>
      <c r="Y58" s="367"/>
      <c r="Z58" s="367"/>
      <c r="AA58" s="367"/>
      <c r="AB58" s="367"/>
      <c r="AC58" s="367"/>
      <c r="AD58" s="367"/>
      <c r="AE58" s="382"/>
      <c r="AF58" s="118"/>
    </row>
    <row r="59" spans="1:32" s="166" customFormat="1" ht="13.2" customHeight="1" thickBot="1" x14ac:dyDescent="0.25">
      <c r="A59" s="258"/>
      <c r="B59" s="259"/>
      <c r="C59" s="260"/>
      <c r="D59" s="260"/>
      <c r="E59" s="260"/>
      <c r="F59" s="260"/>
      <c r="G59" s="260"/>
      <c r="H59" s="260"/>
      <c r="I59" s="260"/>
      <c r="J59" s="261"/>
      <c r="K59" s="261"/>
      <c r="L59" s="261"/>
      <c r="M59" s="260"/>
      <c r="N59" s="260"/>
      <c r="O59" s="260"/>
      <c r="P59" s="260"/>
      <c r="Q59" s="260"/>
      <c r="R59" s="202"/>
      <c r="S59" s="160"/>
      <c r="T59" s="367"/>
      <c r="U59" s="367"/>
      <c r="V59" s="367"/>
      <c r="W59" s="367"/>
      <c r="X59" s="367"/>
      <c r="Y59" s="367"/>
      <c r="Z59" s="367"/>
      <c r="AA59" s="367"/>
      <c r="AB59" s="367"/>
      <c r="AC59" s="367"/>
      <c r="AD59" s="367"/>
      <c r="AE59" s="382"/>
      <c r="AF59" s="118"/>
    </row>
    <row r="60" spans="1:32" s="166" customFormat="1" ht="13.2" customHeight="1" x14ac:dyDescent="0.2">
      <c r="A60" s="197"/>
      <c r="B60" s="198"/>
      <c r="C60" s="199"/>
      <c r="D60" s="199"/>
      <c r="E60" s="199"/>
      <c r="F60" s="199"/>
      <c r="G60" s="199"/>
      <c r="H60" s="199"/>
      <c r="I60" s="199"/>
      <c r="J60" s="199"/>
      <c r="K60" s="199"/>
      <c r="L60" s="199"/>
      <c r="M60" s="199"/>
      <c r="N60" s="199"/>
      <c r="O60" s="199"/>
      <c r="P60" s="199"/>
      <c r="Q60" s="200" t="s">
        <v>98</v>
      </c>
      <c r="R60" s="200"/>
      <c r="S60" s="155"/>
      <c r="T60" s="367"/>
      <c r="U60" s="367"/>
      <c r="V60" s="367"/>
      <c r="W60" s="367"/>
      <c r="X60" s="367"/>
      <c r="Y60" s="367"/>
      <c r="Z60" s="367"/>
      <c r="AA60" s="367"/>
      <c r="AB60" s="367"/>
      <c r="AC60" s="367"/>
      <c r="AD60" s="367"/>
      <c r="AE60" s="382"/>
      <c r="AF60" s="118"/>
    </row>
    <row r="61" spans="1:32" s="166" customFormat="1" ht="13.2" customHeight="1" x14ac:dyDescent="0.2">
      <c r="A61" s="14"/>
      <c r="B61" s="35"/>
      <c r="C61" s="21" t="s">
        <v>24</v>
      </c>
      <c r="D61" s="36"/>
      <c r="E61" s="36"/>
      <c r="F61" s="36"/>
      <c r="G61" s="476">
        <f>$I$9</f>
        <v>0</v>
      </c>
      <c r="H61" s="476"/>
      <c r="I61" s="476"/>
      <c r="J61" s="476"/>
      <c r="K61" s="476"/>
      <c r="L61" s="476"/>
      <c r="M61" s="476"/>
      <c r="N61" s="476"/>
      <c r="O61" s="476"/>
      <c r="P61" s="476"/>
      <c r="Q61" s="476"/>
      <c r="R61" s="476"/>
      <c r="S61" s="27"/>
      <c r="T61" s="367"/>
      <c r="U61" s="367"/>
      <c r="V61" s="367"/>
      <c r="W61" s="367"/>
      <c r="X61" s="367"/>
      <c r="Y61" s="367"/>
      <c r="Z61" s="367"/>
      <c r="AA61" s="367"/>
      <c r="AB61" s="367"/>
      <c r="AC61" s="367"/>
      <c r="AD61" s="367"/>
      <c r="AE61" s="382"/>
      <c r="AF61" s="118"/>
    </row>
    <row r="62" spans="1:32" s="166" customFormat="1" ht="13.2" customHeight="1" thickBot="1" x14ac:dyDescent="0.25">
      <c r="A62" s="201"/>
      <c r="B62" s="202"/>
      <c r="C62" s="203"/>
      <c r="D62" s="203"/>
      <c r="E62" s="203"/>
      <c r="F62" s="203"/>
      <c r="G62" s="203"/>
      <c r="H62" s="203"/>
      <c r="I62" s="203"/>
      <c r="J62" s="203"/>
      <c r="K62" s="203"/>
      <c r="L62" s="203"/>
      <c r="M62" s="203"/>
      <c r="N62" s="203"/>
      <c r="O62" s="203"/>
      <c r="P62" s="203"/>
      <c r="Q62" s="203"/>
      <c r="R62" s="204"/>
      <c r="S62" s="205"/>
      <c r="T62" s="367"/>
      <c r="U62" s="367"/>
      <c r="V62" s="367"/>
      <c r="W62" s="367"/>
      <c r="X62" s="367"/>
      <c r="Y62" s="367"/>
      <c r="Z62" s="367"/>
      <c r="AA62" s="367"/>
      <c r="AB62" s="367"/>
      <c r="AC62" s="367"/>
      <c r="AD62" s="367"/>
      <c r="AE62" s="382"/>
      <c r="AF62" s="118"/>
    </row>
    <row r="63" spans="1:32" s="166" customFormat="1" ht="13.2" customHeight="1" x14ac:dyDescent="0.2">
      <c r="A63" s="14"/>
      <c r="B63" s="35"/>
      <c r="C63" s="36"/>
      <c r="D63" s="36"/>
      <c r="E63" s="36"/>
      <c r="F63" s="36"/>
      <c r="G63" s="36"/>
      <c r="H63" s="36"/>
      <c r="I63" s="36"/>
      <c r="J63" s="36"/>
      <c r="K63" s="36"/>
      <c r="L63" s="36"/>
      <c r="M63" s="36"/>
      <c r="N63" s="36"/>
      <c r="O63" s="36"/>
      <c r="P63" s="36"/>
      <c r="Q63" s="36"/>
      <c r="R63" s="37"/>
      <c r="S63" s="27"/>
      <c r="T63" s="367"/>
      <c r="U63" s="367"/>
      <c r="V63" s="295"/>
      <c r="W63" s="367"/>
      <c r="X63" s="367"/>
      <c r="Y63" s="367"/>
      <c r="Z63" s="367"/>
      <c r="AA63" s="367"/>
      <c r="AB63" s="367"/>
      <c r="AC63" s="367"/>
      <c r="AD63" s="367"/>
      <c r="AE63" s="382"/>
      <c r="AF63" s="118"/>
    </row>
    <row r="64" spans="1:32" s="166" customFormat="1" ht="13.2" customHeight="1" x14ac:dyDescent="0.2">
      <c r="A64" s="14"/>
      <c r="B64" s="35"/>
      <c r="C64" s="36"/>
      <c r="D64" s="36"/>
      <c r="E64" s="36"/>
      <c r="F64" s="36"/>
      <c r="G64" s="36"/>
      <c r="H64" s="36"/>
      <c r="I64" s="36"/>
      <c r="J64" s="36"/>
      <c r="K64" s="36"/>
      <c r="L64" s="36"/>
      <c r="M64" s="36"/>
      <c r="N64" s="36"/>
      <c r="O64" s="36"/>
      <c r="P64" s="36"/>
      <c r="Q64" s="36"/>
      <c r="R64" s="37"/>
      <c r="S64" s="27"/>
      <c r="T64" s="367"/>
      <c r="U64" s="367"/>
      <c r="V64" s="295"/>
      <c r="W64" s="367"/>
      <c r="X64" s="295"/>
      <c r="Y64" s="367"/>
      <c r="Z64" s="295"/>
      <c r="AA64" s="295"/>
      <c r="AB64" s="295"/>
      <c r="AC64" s="295"/>
      <c r="AD64" s="367"/>
      <c r="AE64" s="382"/>
      <c r="AF64" s="118"/>
    </row>
    <row r="65" spans="1:32" s="118" customFormat="1" ht="13.2" customHeight="1" thickBot="1" x14ac:dyDescent="0.25">
      <c r="A65" s="15"/>
      <c r="B65" s="40"/>
      <c r="C65" s="74"/>
      <c r="D65" s="74"/>
      <c r="E65" s="74"/>
      <c r="F65" s="74"/>
      <c r="G65" s="74"/>
      <c r="H65" s="74"/>
      <c r="I65" s="74"/>
      <c r="J65" s="74"/>
      <c r="K65" s="74"/>
      <c r="L65" s="74"/>
      <c r="M65" s="74"/>
      <c r="N65" s="74"/>
      <c r="O65" s="74"/>
      <c r="P65" s="74"/>
      <c r="Q65" s="74"/>
      <c r="R65" s="35"/>
      <c r="S65" s="30"/>
      <c r="T65" s="367"/>
      <c r="U65" s="367"/>
      <c r="V65" s="295"/>
      <c r="W65" s="367"/>
      <c r="X65" s="295"/>
      <c r="Y65" s="367"/>
      <c r="Z65" s="295"/>
      <c r="AA65" s="295"/>
      <c r="AB65" s="295"/>
      <c r="AC65" s="295"/>
      <c r="AD65" s="367"/>
      <c r="AE65" s="382"/>
    </row>
    <row r="66" spans="1:32" s="166" customFormat="1" ht="13.2" customHeight="1" x14ac:dyDescent="0.2">
      <c r="A66" s="15"/>
      <c r="B66" s="19"/>
      <c r="C66" s="461" t="s">
        <v>113</v>
      </c>
      <c r="D66" s="462"/>
      <c r="E66" s="462"/>
      <c r="F66" s="462"/>
      <c r="G66" s="462"/>
      <c r="H66" s="462"/>
      <c r="I66" s="462"/>
      <c r="J66" s="462"/>
      <c r="K66" s="462"/>
      <c r="L66" s="462"/>
      <c r="M66" s="462"/>
      <c r="N66" s="462"/>
      <c r="O66" s="462"/>
      <c r="P66" s="462"/>
      <c r="Q66" s="463"/>
      <c r="R66" s="37"/>
      <c r="S66" s="27"/>
      <c r="T66" s="367"/>
      <c r="U66" s="367"/>
      <c r="V66" s="295"/>
      <c r="W66" s="367"/>
      <c r="X66" s="295"/>
      <c r="Y66" s="367"/>
      <c r="Z66" s="295"/>
      <c r="AA66" s="295"/>
      <c r="AB66" s="295"/>
      <c r="AC66" s="295"/>
      <c r="AD66" s="295"/>
      <c r="AE66" s="382"/>
      <c r="AF66" s="118"/>
    </row>
    <row r="67" spans="1:32" ht="13.2" customHeight="1" x14ac:dyDescent="0.2">
      <c r="A67" s="15"/>
      <c r="B67" s="19"/>
      <c r="C67" s="458" t="s">
        <v>48</v>
      </c>
      <c r="D67" s="459"/>
      <c r="E67" s="459"/>
      <c r="F67" s="459"/>
      <c r="G67" s="459"/>
      <c r="H67" s="459"/>
      <c r="I67" s="459"/>
      <c r="J67" s="459"/>
      <c r="K67" s="459"/>
      <c r="L67" s="459"/>
      <c r="M67" s="459"/>
      <c r="N67" s="459"/>
      <c r="O67" s="459"/>
      <c r="P67" s="459"/>
      <c r="Q67" s="460"/>
      <c r="R67" s="37"/>
      <c r="S67" s="27"/>
      <c r="Y67" s="367"/>
    </row>
    <row r="68" spans="1:32" ht="13.2" customHeight="1" x14ac:dyDescent="0.2">
      <c r="A68" s="87"/>
      <c r="B68" s="88"/>
      <c r="C68" s="464" t="s">
        <v>171</v>
      </c>
      <c r="D68" s="465"/>
      <c r="E68" s="465"/>
      <c r="F68" s="465"/>
      <c r="G68" s="465"/>
      <c r="H68" s="465"/>
      <c r="I68" s="465"/>
      <c r="J68" s="465"/>
      <c r="K68" s="465"/>
      <c r="L68" s="465"/>
      <c r="M68" s="465"/>
      <c r="N68" s="465"/>
      <c r="O68" s="465"/>
      <c r="P68" s="465"/>
      <c r="Q68" s="466"/>
      <c r="R68" s="89"/>
      <c r="S68" s="90"/>
    </row>
    <row r="69" spans="1:32" ht="13.2" customHeight="1" x14ac:dyDescent="0.2">
      <c r="A69" s="87"/>
      <c r="B69" s="88"/>
      <c r="C69" s="467"/>
      <c r="D69" s="468"/>
      <c r="E69" s="468"/>
      <c r="F69" s="468"/>
      <c r="G69" s="468"/>
      <c r="H69" s="468"/>
      <c r="I69" s="468"/>
      <c r="J69" s="468"/>
      <c r="K69" s="468"/>
      <c r="L69" s="468"/>
      <c r="M69" s="468"/>
      <c r="N69" s="468"/>
      <c r="O69" s="468"/>
      <c r="P69" s="468"/>
      <c r="Q69" s="469"/>
      <c r="R69" s="89"/>
      <c r="S69" s="90"/>
    </row>
    <row r="70" spans="1:32" ht="13.2" customHeight="1" x14ac:dyDescent="0.2">
      <c r="A70" s="87"/>
      <c r="B70" s="88"/>
      <c r="C70" s="467"/>
      <c r="D70" s="468"/>
      <c r="E70" s="468"/>
      <c r="F70" s="468"/>
      <c r="G70" s="468"/>
      <c r="H70" s="468"/>
      <c r="I70" s="468"/>
      <c r="J70" s="468"/>
      <c r="K70" s="468"/>
      <c r="L70" s="468"/>
      <c r="M70" s="468"/>
      <c r="N70" s="468"/>
      <c r="O70" s="468"/>
      <c r="P70" s="468"/>
      <c r="Q70" s="469"/>
      <c r="R70" s="89"/>
      <c r="S70" s="90"/>
    </row>
    <row r="71" spans="1:32" ht="13.2" customHeight="1" x14ac:dyDescent="0.2">
      <c r="A71" s="87"/>
      <c r="B71" s="88"/>
      <c r="C71" s="467"/>
      <c r="D71" s="468"/>
      <c r="E71" s="468"/>
      <c r="F71" s="468"/>
      <c r="G71" s="468"/>
      <c r="H71" s="468"/>
      <c r="I71" s="468"/>
      <c r="J71" s="468"/>
      <c r="K71" s="468"/>
      <c r="L71" s="468"/>
      <c r="M71" s="468"/>
      <c r="N71" s="468"/>
      <c r="O71" s="468"/>
      <c r="P71" s="468"/>
      <c r="Q71" s="469"/>
      <c r="R71" s="89"/>
      <c r="S71" s="90"/>
    </row>
    <row r="72" spans="1:32" ht="13.2" customHeight="1" x14ac:dyDescent="0.2">
      <c r="A72" s="87"/>
      <c r="B72" s="88"/>
      <c r="C72" s="467"/>
      <c r="D72" s="468"/>
      <c r="E72" s="468"/>
      <c r="F72" s="468"/>
      <c r="G72" s="468"/>
      <c r="H72" s="468"/>
      <c r="I72" s="468"/>
      <c r="J72" s="468"/>
      <c r="K72" s="468"/>
      <c r="L72" s="468"/>
      <c r="M72" s="468"/>
      <c r="N72" s="468"/>
      <c r="O72" s="468"/>
      <c r="P72" s="468"/>
      <c r="Q72" s="469"/>
      <c r="R72" s="89"/>
      <c r="S72" s="90"/>
    </row>
    <row r="73" spans="1:32" ht="13.2" customHeight="1" thickBot="1" x14ac:dyDescent="0.25">
      <c r="A73" s="14"/>
      <c r="B73" s="163"/>
      <c r="C73" s="485" t="s">
        <v>54</v>
      </c>
      <c r="D73" s="475"/>
      <c r="E73" s="474" t="s">
        <v>49</v>
      </c>
      <c r="F73" s="474"/>
      <c r="G73" s="474"/>
      <c r="H73" s="474"/>
      <c r="I73" s="475" t="s">
        <v>50</v>
      </c>
      <c r="J73" s="475"/>
      <c r="K73" s="475"/>
      <c r="L73" s="475"/>
      <c r="M73" s="475"/>
      <c r="N73" s="475"/>
      <c r="O73" s="477" t="s">
        <v>51</v>
      </c>
      <c r="P73" s="477"/>
      <c r="Q73" s="227"/>
      <c r="R73" s="164"/>
      <c r="S73" s="165"/>
    </row>
    <row r="74" spans="1:32" ht="13.2" customHeight="1" x14ac:dyDescent="0.2">
      <c r="A74" s="14"/>
      <c r="B74" s="163"/>
      <c r="C74" s="163"/>
      <c r="D74" s="163"/>
      <c r="E74" s="163"/>
      <c r="F74" s="163"/>
      <c r="G74" s="163"/>
      <c r="H74" s="163"/>
      <c r="I74" s="163"/>
      <c r="J74" s="163"/>
      <c r="K74" s="163"/>
      <c r="L74" s="163"/>
      <c r="M74" s="163"/>
      <c r="N74" s="163"/>
      <c r="O74" s="163"/>
      <c r="P74" s="163"/>
      <c r="Q74" s="163"/>
      <c r="R74" s="164"/>
      <c r="S74" s="165"/>
    </row>
    <row r="75" spans="1:32" ht="13.2" customHeight="1" x14ac:dyDescent="0.2">
      <c r="A75" s="14"/>
      <c r="B75" s="35"/>
      <c r="C75" s="36"/>
      <c r="D75" s="36"/>
      <c r="E75" s="36"/>
      <c r="F75" s="36"/>
      <c r="G75" s="36"/>
      <c r="H75" s="36"/>
      <c r="I75" s="36"/>
      <c r="J75" s="36"/>
      <c r="K75" s="36"/>
      <c r="L75" s="36"/>
      <c r="M75" s="36"/>
      <c r="N75" s="36"/>
      <c r="O75" s="36"/>
      <c r="P75" s="36"/>
      <c r="Q75" s="36"/>
      <c r="R75" s="37"/>
      <c r="S75" s="27"/>
    </row>
    <row r="76" spans="1:32" ht="13.2" customHeight="1" x14ac:dyDescent="0.2">
      <c r="A76" s="14"/>
      <c r="B76" s="35"/>
      <c r="C76" s="36"/>
      <c r="D76" s="36"/>
      <c r="E76" s="36"/>
      <c r="F76" s="36"/>
      <c r="G76" s="36"/>
      <c r="H76" s="36"/>
      <c r="I76" s="36"/>
      <c r="J76" s="36"/>
      <c r="K76" s="36"/>
      <c r="L76" s="36"/>
      <c r="M76" s="36"/>
      <c r="N76" s="36"/>
      <c r="O76" s="36"/>
      <c r="P76" s="36"/>
      <c r="Q76" s="36"/>
      <c r="R76" s="37"/>
      <c r="S76" s="27"/>
    </row>
    <row r="77" spans="1:32" ht="13.2" customHeight="1" thickBot="1" x14ac:dyDescent="0.25">
      <c r="A77" s="14"/>
      <c r="B77" s="35"/>
      <c r="C77" s="36"/>
      <c r="D77" s="36"/>
      <c r="E77" s="36"/>
      <c r="F77" s="36"/>
      <c r="G77" s="36"/>
      <c r="H77" s="36"/>
      <c r="I77" s="36"/>
      <c r="J77" s="36"/>
      <c r="K77" s="36"/>
      <c r="L77" s="36"/>
      <c r="M77" s="36"/>
      <c r="N77" s="36"/>
      <c r="O77" s="36"/>
      <c r="P77" s="36"/>
      <c r="Q77" s="36"/>
      <c r="R77" s="37"/>
      <c r="S77" s="27"/>
    </row>
    <row r="78" spans="1:32" ht="13.2" customHeight="1" x14ac:dyDescent="0.2">
      <c r="A78" s="167"/>
      <c r="B78" s="82"/>
      <c r="C78" s="166"/>
      <c r="D78" s="236"/>
      <c r="E78" s="237"/>
      <c r="F78" s="237"/>
      <c r="G78" s="392" t="s">
        <v>131</v>
      </c>
      <c r="H78" s="392"/>
      <c r="I78" s="402" t="s">
        <v>132</v>
      </c>
      <c r="J78" s="402"/>
      <c r="K78" s="402"/>
      <c r="L78" s="484" t="s">
        <v>137</v>
      </c>
      <c r="M78" s="484"/>
      <c r="N78" s="169"/>
      <c r="O78" s="169"/>
      <c r="P78" s="170"/>
      <c r="S78" s="165"/>
    </row>
    <row r="79" spans="1:32" ht="13.2" customHeight="1" x14ac:dyDescent="0.2">
      <c r="A79" s="167"/>
      <c r="B79" s="82"/>
      <c r="C79" s="166"/>
      <c r="D79" s="407" t="s">
        <v>157</v>
      </c>
      <c r="E79" s="408"/>
      <c r="F79" s="408"/>
      <c r="G79" s="406">
        <f>$Q$47</f>
        <v>0</v>
      </c>
      <c r="H79" s="406"/>
      <c r="I79" s="242">
        <f>$U$1</f>
        <v>0.23</v>
      </c>
      <c r="J79" s="405">
        <f>SUM(G79)*I79</f>
        <v>0</v>
      </c>
      <c r="K79" s="405"/>
      <c r="L79" s="482">
        <f>SUM(G79+J79)</f>
        <v>0</v>
      </c>
      <c r="M79" s="483"/>
      <c r="P79" s="171"/>
      <c r="S79" s="165"/>
    </row>
    <row r="80" spans="1:32" ht="13.2" customHeight="1" x14ac:dyDescent="0.2">
      <c r="A80" s="167"/>
      <c r="B80" s="82"/>
      <c r="C80" s="166"/>
      <c r="D80" s="241" t="s">
        <v>136</v>
      </c>
      <c r="E80" s="164"/>
      <c r="F80" s="164"/>
      <c r="G80" s="417">
        <f>IF(P32=Z27,0,IF(G79&lt;=5000,0,IF(P32=Z26,250,)))</f>
        <v>0</v>
      </c>
      <c r="H80" s="417"/>
      <c r="I80" s="242">
        <f>$U$1</f>
        <v>0.23</v>
      </c>
      <c r="J80" s="418">
        <f>SUM(G80)*I80</f>
        <v>0</v>
      </c>
      <c r="K80" s="418"/>
      <c r="L80" s="482">
        <f>SUM(G80+J80)</f>
        <v>0</v>
      </c>
      <c r="M80" s="483"/>
      <c r="P80" s="171"/>
      <c r="S80" s="165"/>
    </row>
    <row r="81" spans="1:32" ht="13.2" customHeight="1" thickBot="1" x14ac:dyDescent="0.25">
      <c r="A81" s="167"/>
      <c r="B81" s="82"/>
      <c r="C81" s="166"/>
      <c r="D81" s="241"/>
      <c r="E81" s="164"/>
      <c r="F81" s="164"/>
      <c r="G81" s="480">
        <f>SUM(G79:H80)</f>
        <v>0</v>
      </c>
      <c r="H81" s="480"/>
      <c r="I81" s="242"/>
      <c r="J81" s="481">
        <f>SUM(J79:K80)</f>
        <v>0</v>
      </c>
      <c r="K81" s="481"/>
      <c r="L81" s="219"/>
      <c r="P81" s="171"/>
      <c r="S81" s="165"/>
    </row>
    <row r="82" spans="1:32" ht="13.2" customHeight="1" thickBot="1" x14ac:dyDescent="0.25">
      <c r="A82" s="167"/>
      <c r="B82" s="82"/>
      <c r="C82" s="166"/>
      <c r="D82" s="220"/>
      <c r="F82" s="166"/>
      <c r="G82" s="403" t="s">
        <v>86</v>
      </c>
      <c r="H82" s="404"/>
      <c r="I82" s="404"/>
      <c r="J82" s="404"/>
      <c r="K82" s="404"/>
      <c r="L82" s="415">
        <f>SUM(L79:M80)</f>
        <v>0</v>
      </c>
      <c r="M82" s="416"/>
      <c r="P82" s="238"/>
      <c r="S82" s="165"/>
      <c r="T82" s="372">
        <f>'T1'!$C$4</f>
        <v>45194</v>
      </c>
      <c r="V82" s="368"/>
      <c r="X82" s="368"/>
      <c r="Z82" s="368"/>
      <c r="AA82" s="368"/>
      <c r="AB82" s="368"/>
      <c r="AC82" s="368"/>
    </row>
    <row r="83" spans="1:32" ht="13.2" customHeight="1" x14ac:dyDescent="0.2">
      <c r="A83" s="167"/>
      <c r="B83" s="82"/>
      <c r="C83" s="82"/>
      <c r="D83" s="393" t="s">
        <v>134</v>
      </c>
      <c r="E83" s="394"/>
      <c r="F83" s="394"/>
      <c r="G83" s="394"/>
      <c r="H83" s="397" t="s">
        <v>87</v>
      </c>
      <c r="I83" s="397"/>
      <c r="J83" s="397"/>
      <c r="K83" s="397"/>
      <c r="L83" s="457">
        <f>IF(N83=50%,T82,IF(N83=100%,T83,))</f>
        <v>0</v>
      </c>
      <c r="M83" s="457"/>
      <c r="N83" s="239">
        <f>$W$8</f>
        <v>0</v>
      </c>
      <c r="O83" s="400">
        <f>ROUND(+L82*N83,2)</f>
        <v>0</v>
      </c>
      <c r="P83" s="401"/>
      <c r="S83" s="165"/>
      <c r="T83" s="372">
        <f>'T1'!$C$5</f>
        <v>45222</v>
      </c>
      <c r="V83" s="368"/>
      <c r="X83" s="368"/>
      <c r="Z83" s="368"/>
      <c r="AA83" s="368"/>
      <c r="AB83" s="368"/>
      <c r="AC83" s="368"/>
    </row>
    <row r="84" spans="1:32" s="2" customFormat="1" ht="13.2" customHeight="1" thickBot="1" x14ac:dyDescent="0.3">
      <c r="A84" s="167"/>
      <c r="B84" s="166"/>
      <c r="C84" s="166"/>
      <c r="D84" s="395" t="s">
        <v>133</v>
      </c>
      <c r="E84" s="396"/>
      <c r="F84" s="396"/>
      <c r="G84" s="396"/>
      <c r="H84" s="172"/>
      <c r="I84" s="172"/>
      <c r="J84" s="172"/>
      <c r="K84" s="172"/>
      <c r="L84" s="411">
        <f>IF(N84=0,0,T83)</f>
        <v>0</v>
      </c>
      <c r="M84" s="411"/>
      <c r="N84" s="228">
        <f>IF(N83=50%,50%,0)</f>
        <v>0</v>
      </c>
      <c r="O84" s="398">
        <f>SUM(L82-O83)</f>
        <v>0</v>
      </c>
      <c r="P84" s="399"/>
      <c r="Q84" s="1"/>
      <c r="R84" s="1"/>
      <c r="S84" s="165"/>
      <c r="T84" s="295"/>
      <c r="U84" s="295"/>
      <c r="V84" s="368"/>
      <c r="W84" s="295"/>
      <c r="X84" s="368"/>
      <c r="Y84" s="295"/>
      <c r="Z84" s="368"/>
      <c r="AA84" s="368"/>
      <c r="AB84" s="368"/>
      <c r="AC84" s="368"/>
      <c r="AD84" s="368"/>
      <c r="AE84" s="357"/>
      <c r="AF84" s="143"/>
    </row>
    <row r="85" spans="1:32" s="180" customFormat="1" ht="13.2" customHeight="1" x14ac:dyDescent="0.25">
      <c r="A85" s="167"/>
      <c r="B85" s="218"/>
      <c r="C85" s="82"/>
      <c r="D85" s="82"/>
      <c r="E85" s="82"/>
      <c r="F85" s="82"/>
      <c r="G85" s="79"/>
      <c r="H85" s="218"/>
      <c r="I85" s="218"/>
      <c r="J85" s="218"/>
      <c r="K85" s="218"/>
      <c r="L85" s="218"/>
      <c r="M85" s="218"/>
      <c r="N85" s="218"/>
      <c r="O85" s="218"/>
      <c r="P85" s="168"/>
      <c r="Q85" s="218"/>
      <c r="R85" s="218"/>
      <c r="S85" s="221"/>
      <c r="T85" s="368"/>
      <c r="U85" s="368"/>
      <c r="V85" s="368"/>
      <c r="W85" s="368"/>
      <c r="X85" s="368"/>
      <c r="Y85" s="295"/>
      <c r="Z85" s="368"/>
      <c r="AA85" s="368"/>
      <c r="AB85" s="368"/>
      <c r="AC85" s="368"/>
      <c r="AD85" s="368"/>
      <c r="AE85" s="381"/>
      <c r="AF85" s="179"/>
    </row>
    <row r="86" spans="1:32" s="180" customFormat="1" ht="13.2" customHeight="1" x14ac:dyDescent="0.25">
      <c r="A86" s="167"/>
      <c r="B86" s="218"/>
      <c r="C86" s="82"/>
      <c r="D86" s="82"/>
      <c r="E86" s="82"/>
      <c r="F86" s="82"/>
      <c r="G86" s="79"/>
      <c r="H86" s="218"/>
      <c r="I86" s="218"/>
      <c r="J86" s="218"/>
      <c r="K86" s="218"/>
      <c r="L86" s="218"/>
      <c r="M86" s="218"/>
      <c r="N86" s="218"/>
      <c r="O86" s="218"/>
      <c r="P86" s="168"/>
      <c r="Q86" s="218"/>
      <c r="R86" s="218"/>
      <c r="S86" s="221"/>
      <c r="T86" s="368"/>
      <c r="U86" s="368"/>
      <c r="V86" s="368"/>
      <c r="W86" s="368"/>
      <c r="X86" s="368"/>
      <c r="Y86" s="295"/>
      <c r="Z86" s="368"/>
      <c r="AA86" s="368"/>
      <c r="AB86" s="368"/>
      <c r="AC86" s="368"/>
      <c r="AD86" s="368"/>
      <c r="AE86" s="381"/>
      <c r="AF86" s="179"/>
    </row>
    <row r="87" spans="1:32" s="180" customFormat="1" ht="13.2" customHeight="1" thickBot="1" x14ac:dyDescent="0.3">
      <c r="A87" s="15"/>
      <c r="B87" s="24"/>
      <c r="C87" s="8"/>
      <c r="D87" s="8"/>
      <c r="E87" s="8"/>
      <c r="F87" s="8"/>
      <c r="G87" s="9"/>
      <c r="H87" s="24"/>
      <c r="I87" s="24"/>
      <c r="J87" s="24"/>
      <c r="K87" s="24"/>
      <c r="L87" s="24"/>
      <c r="M87" s="24"/>
      <c r="N87" s="24"/>
      <c r="O87" s="24"/>
      <c r="P87" s="20"/>
      <c r="Q87" s="24"/>
      <c r="R87" s="24"/>
      <c r="S87" s="30"/>
      <c r="T87" s="368"/>
      <c r="U87" s="368"/>
      <c r="V87" s="368"/>
      <c r="W87" s="368"/>
      <c r="X87" s="368"/>
      <c r="Y87" s="368"/>
      <c r="Z87" s="368"/>
      <c r="AA87" s="368"/>
      <c r="AB87" s="368"/>
      <c r="AC87" s="368"/>
      <c r="AD87" s="368"/>
      <c r="AE87" s="381"/>
      <c r="AF87" s="179"/>
    </row>
    <row r="88" spans="1:32" s="180" customFormat="1" ht="13.2" customHeight="1" x14ac:dyDescent="0.25">
      <c r="A88" s="16"/>
      <c r="B88" s="24"/>
      <c r="C88" s="386" t="s">
        <v>88</v>
      </c>
      <c r="D88" s="387"/>
      <c r="E88" s="412" t="s">
        <v>155</v>
      </c>
      <c r="F88" s="412"/>
      <c r="G88" s="412"/>
      <c r="H88" s="412"/>
      <c r="I88" s="412"/>
      <c r="J88" s="412"/>
      <c r="K88" s="412"/>
      <c r="L88" s="412"/>
      <c r="M88" s="412"/>
      <c r="N88" s="412"/>
      <c r="O88" s="284" t="str">
        <f>'T1'!$A$2</f>
        <v>FIC 2023</v>
      </c>
      <c r="P88" s="282"/>
      <c r="Q88" s="283"/>
      <c r="R88" s="82"/>
      <c r="S88" s="30"/>
      <c r="T88" s="368"/>
      <c r="U88" s="368"/>
      <c r="V88" s="368"/>
      <c r="W88" s="368"/>
      <c r="X88" s="368"/>
      <c r="Y88" s="368"/>
      <c r="Z88" s="368"/>
      <c r="AA88" s="368"/>
      <c r="AB88" s="368"/>
      <c r="AC88" s="368"/>
      <c r="AD88" s="368"/>
      <c r="AE88" s="381"/>
      <c r="AF88" s="179"/>
    </row>
    <row r="89" spans="1:32" s="180" customFormat="1" ht="13.2" customHeight="1" x14ac:dyDescent="0.25">
      <c r="A89" s="16"/>
      <c r="B89" s="24"/>
      <c r="C89" s="388"/>
      <c r="D89" s="389"/>
      <c r="E89" s="409" t="s">
        <v>89</v>
      </c>
      <c r="F89" s="409"/>
      <c r="G89" s="409"/>
      <c r="H89" s="409"/>
      <c r="I89" s="409"/>
      <c r="J89" s="409"/>
      <c r="K89" s="409"/>
      <c r="L89" s="409"/>
      <c r="M89" s="409"/>
      <c r="N89" s="409"/>
      <c r="O89" s="409"/>
      <c r="P89" s="409"/>
      <c r="Q89" s="410"/>
      <c r="R89" s="144"/>
      <c r="S89" s="30"/>
      <c r="T89" s="368"/>
      <c r="U89" s="368"/>
      <c r="V89" s="295"/>
      <c r="W89" s="368"/>
      <c r="X89" s="295"/>
      <c r="Y89" s="368"/>
      <c r="Z89" s="295"/>
      <c r="AA89" s="295"/>
      <c r="AB89" s="295"/>
      <c r="AC89" s="295"/>
      <c r="AD89" s="368"/>
      <c r="AE89" s="381"/>
      <c r="AF89" s="179"/>
    </row>
    <row r="90" spans="1:32" s="180" customFormat="1" ht="13.2" customHeight="1" x14ac:dyDescent="0.25">
      <c r="A90" s="16"/>
      <c r="B90" s="24"/>
      <c r="C90" s="388"/>
      <c r="D90" s="389"/>
      <c r="E90" s="409" t="s">
        <v>90</v>
      </c>
      <c r="F90" s="409"/>
      <c r="G90" s="409"/>
      <c r="H90" s="409"/>
      <c r="I90" s="409"/>
      <c r="J90" s="409"/>
      <c r="K90" s="409"/>
      <c r="L90" s="409"/>
      <c r="M90" s="409"/>
      <c r="N90" s="409"/>
      <c r="O90" s="409"/>
      <c r="P90" s="409"/>
      <c r="Q90" s="410"/>
      <c r="R90" s="144"/>
      <c r="S90" s="30"/>
      <c r="T90" s="368"/>
      <c r="U90" s="368"/>
      <c r="V90" s="295"/>
      <c r="W90" s="368"/>
      <c r="X90" s="295"/>
      <c r="Y90" s="368"/>
      <c r="Z90" s="295"/>
      <c r="AA90" s="295"/>
      <c r="AB90" s="295"/>
      <c r="AC90" s="295"/>
      <c r="AD90" s="368"/>
      <c r="AE90" s="381"/>
      <c r="AF90" s="179"/>
    </row>
    <row r="91" spans="1:32" s="180" customFormat="1" ht="13.2" customHeight="1" thickBot="1" x14ac:dyDescent="0.3">
      <c r="A91" s="16"/>
      <c r="B91" s="10"/>
      <c r="C91" s="388"/>
      <c r="D91" s="389"/>
      <c r="E91" s="471" t="s">
        <v>100</v>
      </c>
      <c r="F91" s="471"/>
      <c r="G91" s="471"/>
      <c r="H91" s="471"/>
      <c r="I91" s="471"/>
      <c r="J91" s="471"/>
      <c r="K91" s="472" t="s">
        <v>91</v>
      </c>
      <c r="L91" s="472"/>
      <c r="M91" s="472"/>
      <c r="N91" s="472"/>
      <c r="O91" s="472"/>
      <c r="P91" s="472"/>
      <c r="Q91" s="473"/>
      <c r="R91" s="176"/>
      <c r="S91" s="30"/>
      <c r="T91" s="368"/>
      <c r="U91" s="368"/>
      <c r="V91" s="295"/>
      <c r="W91" s="368"/>
      <c r="X91" s="295"/>
      <c r="Y91" s="368"/>
      <c r="Z91" s="295"/>
      <c r="AA91" s="295"/>
      <c r="AB91" s="295"/>
      <c r="AC91" s="295"/>
      <c r="AD91" s="295"/>
      <c r="AE91" s="381"/>
      <c r="AF91" s="179"/>
    </row>
    <row r="92" spans="1:32" s="2" customFormat="1" ht="13.2" customHeight="1" x14ac:dyDescent="0.25">
      <c r="A92" s="16"/>
      <c r="B92" s="10"/>
      <c r="C92" s="388"/>
      <c r="D92" s="389"/>
      <c r="E92" s="454" t="s">
        <v>92</v>
      </c>
      <c r="F92" s="454"/>
      <c r="G92" s="454"/>
      <c r="H92" s="454"/>
      <c r="I92" s="454"/>
      <c r="J92" s="454"/>
      <c r="K92" s="454"/>
      <c r="L92" s="454"/>
      <c r="M92" s="454"/>
      <c r="N92" s="454"/>
      <c r="O92" s="454"/>
      <c r="P92" s="454"/>
      <c r="Q92" s="455"/>
      <c r="R92" s="177"/>
      <c r="S92" s="30"/>
      <c r="T92" s="295"/>
      <c r="U92" s="295"/>
      <c r="V92" s="295"/>
      <c r="W92" s="295"/>
      <c r="X92" s="295"/>
      <c r="Y92" s="368"/>
      <c r="Z92" s="295"/>
      <c r="AA92" s="295"/>
      <c r="AB92" s="295"/>
      <c r="AC92" s="295"/>
      <c r="AD92" s="295"/>
      <c r="AE92" s="357"/>
      <c r="AF92" s="143"/>
    </row>
    <row r="93" spans="1:32" s="2" customFormat="1" ht="13.2" customHeight="1" x14ac:dyDescent="0.25">
      <c r="A93" s="16"/>
      <c r="B93" s="10"/>
      <c r="C93" s="388"/>
      <c r="D93" s="389"/>
      <c r="E93" s="454"/>
      <c r="F93" s="454"/>
      <c r="G93" s="454"/>
      <c r="H93" s="454"/>
      <c r="I93" s="454"/>
      <c r="J93" s="454"/>
      <c r="K93" s="454"/>
      <c r="L93" s="454"/>
      <c r="M93" s="454"/>
      <c r="N93" s="454"/>
      <c r="O93" s="454"/>
      <c r="P93" s="454"/>
      <c r="Q93" s="455"/>
      <c r="R93" s="177"/>
      <c r="S93" s="30"/>
      <c r="T93" s="295"/>
      <c r="U93" s="295"/>
      <c r="V93" s="295"/>
      <c r="W93" s="295"/>
      <c r="X93" s="295"/>
      <c r="Y93" s="295"/>
      <c r="Z93" s="295"/>
      <c r="AA93" s="295"/>
      <c r="AB93" s="295"/>
      <c r="AC93" s="295"/>
      <c r="AD93" s="295"/>
      <c r="AE93" s="357"/>
      <c r="AF93" s="143"/>
    </row>
    <row r="94" spans="1:32" s="2" customFormat="1" ht="13.2" customHeight="1" thickBot="1" x14ac:dyDescent="0.3">
      <c r="A94" s="16"/>
      <c r="B94" s="10"/>
      <c r="C94" s="390"/>
      <c r="D94" s="391"/>
      <c r="E94" s="456" t="s">
        <v>129</v>
      </c>
      <c r="F94" s="456"/>
      <c r="G94" s="456"/>
      <c r="H94" s="456"/>
      <c r="I94" s="456"/>
      <c r="J94" s="456"/>
      <c r="K94" s="456"/>
      <c r="L94" s="456"/>
      <c r="M94" s="384" t="s">
        <v>130</v>
      </c>
      <c r="N94" s="384"/>
      <c r="O94" s="384"/>
      <c r="P94" s="384"/>
      <c r="Q94" s="385"/>
      <c r="R94" s="177"/>
      <c r="S94" s="30"/>
      <c r="T94" s="295"/>
      <c r="U94" s="295"/>
      <c r="V94" s="295"/>
      <c r="W94" s="295"/>
      <c r="X94" s="295"/>
      <c r="Y94" s="295"/>
      <c r="Z94" s="295"/>
      <c r="AA94" s="295"/>
      <c r="AB94" s="295"/>
      <c r="AC94" s="295"/>
      <c r="AD94" s="295"/>
      <c r="AE94" s="357"/>
      <c r="AF94" s="143"/>
    </row>
    <row r="95" spans="1:32" s="2" customFormat="1" ht="13.2" customHeight="1" thickBot="1" x14ac:dyDescent="0.3">
      <c r="A95" s="16"/>
      <c r="B95" s="10"/>
      <c r="C95" s="10"/>
      <c r="D95" s="177"/>
      <c r="E95" s="222"/>
      <c r="F95" s="222"/>
      <c r="G95" s="222"/>
      <c r="H95" s="222"/>
      <c r="I95" s="222"/>
      <c r="J95" s="222"/>
      <c r="K95" s="223"/>
      <c r="L95" s="223"/>
      <c r="M95" s="223"/>
      <c r="N95" s="223"/>
      <c r="O95" s="223"/>
      <c r="P95" s="223"/>
      <c r="Q95" s="223"/>
      <c r="R95" s="177"/>
      <c r="S95" s="30"/>
      <c r="T95" s="295"/>
      <c r="U95" s="295"/>
      <c r="V95" s="295"/>
      <c r="W95" s="295"/>
      <c r="X95" s="295"/>
      <c r="Y95" s="295"/>
      <c r="Z95" s="295"/>
      <c r="AA95" s="295"/>
      <c r="AB95" s="295"/>
      <c r="AC95" s="295"/>
      <c r="AD95" s="295"/>
      <c r="AE95" s="357"/>
      <c r="AF95" s="143"/>
    </row>
    <row r="96" spans="1:32" s="2" customFormat="1" ht="13.2" customHeight="1" x14ac:dyDescent="0.25">
      <c r="A96" s="17"/>
      <c r="B96" s="10"/>
      <c r="C96" s="1"/>
      <c r="D96" s="1"/>
      <c r="E96" s="1"/>
      <c r="F96" s="173"/>
      <c r="G96" s="173"/>
      <c r="H96" s="173"/>
      <c r="I96" s="173"/>
      <c r="J96" s="173"/>
      <c r="K96" s="173"/>
      <c r="L96" s="173"/>
      <c r="M96" s="173"/>
      <c r="N96" s="173"/>
      <c r="O96" s="173"/>
      <c r="P96" s="173"/>
      <c r="Q96" s="173"/>
      <c r="R96" s="173"/>
      <c r="S96" s="27"/>
      <c r="T96" s="295"/>
      <c r="U96" s="295"/>
      <c r="V96" s="295"/>
      <c r="W96" s="295"/>
      <c r="X96" s="295"/>
      <c r="Y96" s="295"/>
      <c r="Z96" s="295"/>
      <c r="AA96" s="295"/>
      <c r="AB96" s="295"/>
      <c r="AC96" s="295"/>
      <c r="AD96" s="295"/>
      <c r="AE96" s="357"/>
      <c r="AF96" s="143"/>
    </row>
    <row r="97" spans="1:32" s="2" customFormat="1" ht="13.2" customHeight="1" x14ac:dyDescent="0.25">
      <c r="A97" s="17"/>
      <c r="B97" s="10"/>
      <c r="C97" s="1"/>
      <c r="D97" s="174"/>
      <c r="E97" s="174"/>
      <c r="F97" s="174"/>
      <c r="G97" s="174"/>
      <c r="H97" s="174"/>
      <c r="I97" s="174"/>
      <c r="J97" s="174"/>
      <c r="K97" s="174"/>
      <c r="L97" s="174"/>
      <c r="M97" s="174"/>
      <c r="N97" s="174"/>
      <c r="O97" s="174"/>
      <c r="P97" s="174"/>
      <c r="Q97" s="174"/>
      <c r="R97" s="174"/>
      <c r="S97" s="27"/>
      <c r="T97" s="295"/>
      <c r="U97" s="295"/>
      <c r="V97" s="295"/>
      <c r="W97" s="295"/>
      <c r="X97" s="295"/>
      <c r="Y97" s="295"/>
      <c r="Z97" s="295"/>
      <c r="AA97" s="295"/>
      <c r="AB97" s="295"/>
      <c r="AC97" s="295"/>
      <c r="AD97" s="295"/>
      <c r="AE97" s="357"/>
      <c r="AF97" s="143"/>
    </row>
    <row r="98" spans="1:32" s="2" customFormat="1" ht="13.2" customHeight="1" x14ac:dyDescent="0.25">
      <c r="A98" s="17"/>
      <c r="B98" s="10"/>
      <c r="C98" s="452" t="s">
        <v>105</v>
      </c>
      <c r="D98" s="452"/>
      <c r="E98" s="452"/>
      <c r="F98" s="452"/>
      <c r="G98" s="452"/>
      <c r="H98" s="452"/>
      <c r="I98" s="452"/>
      <c r="J98" s="452"/>
      <c r="K98" s="452"/>
      <c r="L98" s="452"/>
      <c r="M98" s="452"/>
      <c r="N98" s="452"/>
      <c r="O98" s="452"/>
      <c r="P98" s="452"/>
      <c r="Q98" s="452"/>
      <c r="R98" s="174"/>
      <c r="S98" s="27"/>
      <c r="T98" s="295"/>
      <c r="U98" s="295"/>
      <c r="V98" s="295"/>
      <c r="W98" s="295"/>
      <c r="X98" s="295"/>
      <c r="Y98" s="295"/>
      <c r="Z98" s="295"/>
      <c r="AA98" s="295"/>
      <c r="AB98" s="295"/>
      <c r="AC98" s="295"/>
      <c r="AD98" s="295"/>
      <c r="AE98" s="357"/>
      <c r="AF98" s="143"/>
    </row>
    <row r="99" spans="1:32" s="2" customFormat="1" ht="13.2" customHeight="1" thickBot="1" x14ac:dyDescent="0.3">
      <c r="A99" s="17"/>
      <c r="B99" s="10"/>
      <c r="C99" s="452"/>
      <c r="D99" s="452"/>
      <c r="E99" s="452"/>
      <c r="F99" s="452"/>
      <c r="G99" s="452"/>
      <c r="H99" s="452"/>
      <c r="I99" s="452"/>
      <c r="J99" s="452"/>
      <c r="K99" s="452"/>
      <c r="L99" s="452"/>
      <c r="M99" s="452"/>
      <c r="N99" s="452"/>
      <c r="O99" s="452"/>
      <c r="P99" s="452"/>
      <c r="Q99" s="452"/>
      <c r="R99" s="175"/>
      <c r="S99" s="27"/>
      <c r="T99" s="295"/>
      <c r="U99" s="295"/>
      <c r="V99" s="295"/>
      <c r="W99" s="295"/>
      <c r="X99" s="295"/>
      <c r="Y99" s="295"/>
      <c r="Z99" s="295"/>
      <c r="AA99" s="295"/>
      <c r="AB99" s="295"/>
      <c r="AC99" s="295"/>
      <c r="AD99" s="295"/>
      <c r="AE99" s="357"/>
      <c r="AF99" s="143"/>
    </row>
    <row r="100" spans="1:32" s="2" customFormat="1" ht="13.2" customHeight="1" x14ac:dyDescent="0.25">
      <c r="A100" s="17"/>
      <c r="B100" s="10"/>
      <c r="C100" s="452"/>
      <c r="D100" s="452"/>
      <c r="E100" s="452"/>
      <c r="F100" s="452"/>
      <c r="G100" s="452"/>
      <c r="H100" s="452"/>
      <c r="I100" s="452"/>
      <c r="J100" s="452"/>
      <c r="K100" s="452"/>
      <c r="L100" s="452"/>
      <c r="M100" s="452"/>
      <c r="N100" s="452"/>
      <c r="O100" s="452"/>
      <c r="P100" s="452"/>
      <c r="Q100" s="452"/>
      <c r="R100" s="10"/>
      <c r="S100" s="29"/>
      <c r="T100" s="295"/>
      <c r="U100" s="295"/>
      <c r="V100" s="295"/>
      <c r="W100" s="295"/>
      <c r="X100" s="295"/>
      <c r="Y100" s="295"/>
      <c r="Z100" s="295"/>
      <c r="AA100" s="295"/>
      <c r="AB100" s="295"/>
      <c r="AC100" s="295"/>
      <c r="AD100" s="295"/>
      <c r="AE100" s="357"/>
      <c r="AF100" s="143"/>
    </row>
    <row r="101" spans="1:32" s="2" customFormat="1" ht="13.2" customHeight="1" x14ac:dyDescent="0.25">
      <c r="A101" s="17"/>
      <c r="B101" s="10"/>
      <c r="C101" s="10"/>
      <c r="D101" s="10"/>
      <c r="E101" s="10"/>
      <c r="F101" s="10"/>
      <c r="G101" s="10"/>
      <c r="H101" s="10"/>
      <c r="I101" s="10"/>
      <c r="J101" s="10"/>
      <c r="K101" s="10"/>
      <c r="L101" s="10"/>
      <c r="M101" s="10"/>
      <c r="N101" s="10"/>
      <c r="O101" s="10"/>
      <c r="P101" s="10"/>
      <c r="Q101" s="10"/>
      <c r="R101" s="10"/>
      <c r="S101" s="29"/>
      <c r="T101" s="295"/>
      <c r="U101" s="295"/>
      <c r="V101" s="295"/>
      <c r="W101" s="295"/>
      <c r="X101" s="295"/>
      <c r="Y101" s="295"/>
      <c r="Z101" s="295"/>
      <c r="AA101" s="295"/>
      <c r="AB101" s="295"/>
      <c r="AC101" s="295"/>
      <c r="AD101" s="295"/>
      <c r="AE101" s="357"/>
      <c r="AF101" s="143"/>
    </row>
    <row r="102" spans="1:32" s="2" customFormat="1" ht="13.2" customHeight="1" x14ac:dyDescent="0.25">
      <c r="A102" s="17"/>
      <c r="R102" s="10"/>
      <c r="S102" s="29"/>
      <c r="T102" s="295"/>
      <c r="U102" s="295"/>
      <c r="V102" s="295"/>
      <c r="W102" s="295"/>
      <c r="X102" s="295"/>
      <c r="Y102" s="295"/>
      <c r="Z102" s="295"/>
      <c r="AA102" s="295"/>
      <c r="AB102" s="295"/>
      <c r="AC102" s="295"/>
      <c r="AD102" s="295"/>
      <c r="AE102" s="357"/>
      <c r="AF102" s="143"/>
    </row>
    <row r="103" spans="1:32" s="2" customFormat="1" ht="13.2" customHeight="1" thickBot="1" x14ac:dyDescent="0.3">
      <c r="A103" s="18"/>
      <c r="B103" s="1"/>
      <c r="C103" s="450" t="s">
        <v>9</v>
      </c>
      <c r="D103" s="450"/>
      <c r="E103" s="449"/>
      <c r="F103" s="449"/>
      <c r="G103" s="449"/>
      <c r="H103" s="449"/>
      <c r="I103" s="449"/>
      <c r="J103" s="449"/>
      <c r="K103" s="449"/>
      <c r="L103" s="449"/>
      <c r="M103" s="1"/>
      <c r="N103" s="25" t="s">
        <v>6</v>
      </c>
      <c r="O103" s="451"/>
      <c r="P103" s="451"/>
      <c r="Q103" s="451"/>
      <c r="R103" s="1"/>
      <c r="S103" s="27"/>
      <c r="T103" s="295"/>
      <c r="U103" s="295"/>
      <c r="V103" s="295"/>
      <c r="W103" s="295"/>
      <c r="X103" s="295"/>
      <c r="Y103" s="295"/>
      <c r="Z103" s="295"/>
      <c r="AA103" s="295"/>
      <c r="AB103" s="295"/>
      <c r="AC103" s="295"/>
      <c r="AD103" s="295"/>
      <c r="AE103" s="357"/>
      <c r="AF103" s="143"/>
    </row>
    <row r="104" spans="1:32" s="2" customFormat="1" ht="13.2" customHeight="1" x14ac:dyDescent="0.25">
      <c r="A104" s="18"/>
      <c r="B104" s="1"/>
      <c r="C104" s="1"/>
      <c r="D104" s="1"/>
      <c r="E104" s="1"/>
      <c r="F104" s="1"/>
      <c r="G104" s="1"/>
      <c r="H104" s="1"/>
      <c r="I104" s="1"/>
      <c r="J104" s="1"/>
      <c r="K104" s="1"/>
      <c r="L104" s="1"/>
      <c r="M104" s="1"/>
      <c r="N104" s="1"/>
      <c r="O104" s="1"/>
      <c r="P104" s="1"/>
      <c r="Q104" s="1"/>
      <c r="R104" s="1"/>
      <c r="S104" s="27"/>
      <c r="T104" s="295"/>
      <c r="U104" s="295"/>
      <c r="V104" s="295"/>
      <c r="W104" s="295"/>
      <c r="X104" s="295"/>
      <c r="Y104" s="295"/>
      <c r="Z104" s="295"/>
      <c r="AA104" s="295"/>
      <c r="AB104" s="295"/>
      <c r="AC104" s="295"/>
      <c r="AD104" s="295"/>
      <c r="AE104" s="357"/>
      <c r="AF104" s="143"/>
    </row>
    <row r="105" spans="1:32" s="2" customFormat="1" ht="13.2" customHeight="1" thickBot="1" x14ac:dyDescent="0.3">
      <c r="A105" s="18"/>
      <c r="B105" s="1"/>
      <c r="C105" s="1"/>
      <c r="D105" s="1"/>
      <c r="E105" s="1"/>
      <c r="F105" s="1"/>
      <c r="G105" s="1"/>
      <c r="H105" s="1"/>
      <c r="I105" s="1"/>
      <c r="J105" s="1"/>
      <c r="K105" s="1"/>
      <c r="L105" s="1"/>
      <c r="M105" s="1"/>
      <c r="N105" s="1"/>
      <c r="O105" s="1"/>
      <c r="P105" s="1"/>
      <c r="Q105" s="1"/>
      <c r="R105" s="1"/>
      <c r="S105" s="27"/>
      <c r="T105" s="295"/>
      <c r="U105" s="295"/>
      <c r="V105" s="295"/>
      <c r="W105" s="295"/>
      <c r="X105" s="295"/>
      <c r="Y105" s="295"/>
      <c r="Z105" s="295"/>
      <c r="AA105" s="295"/>
      <c r="AB105" s="295"/>
      <c r="AC105" s="295"/>
      <c r="AD105" s="295"/>
      <c r="AE105" s="357"/>
      <c r="AF105" s="143"/>
    </row>
    <row r="106" spans="1:32" s="2" customFormat="1" ht="13.2" customHeight="1" x14ac:dyDescent="0.25">
      <c r="A106" s="178"/>
      <c r="B106" s="180"/>
      <c r="C106" s="386" t="s">
        <v>96</v>
      </c>
      <c r="D106" s="387"/>
      <c r="E106" s="181" t="s">
        <v>93</v>
      </c>
      <c r="F106" s="181"/>
      <c r="G106" s="181"/>
      <c r="H106" s="181"/>
      <c r="I106" s="181"/>
      <c r="J106" s="181"/>
      <c r="K106" s="182"/>
      <c r="L106" s="183"/>
      <c r="M106" s="190"/>
      <c r="N106" s="190"/>
      <c r="O106" s="117"/>
      <c r="P106" s="117"/>
      <c r="Q106" s="117"/>
      <c r="R106" s="117"/>
      <c r="S106" s="90"/>
      <c r="T106" s="295"/>
      <c r="U106" s="295"/>
      <c r="V106" s="295"/>
      <c r="W106" s="295"/>
      <c r="X106" s="295"/>
      <c r="Y106" s="295"/>
      <c r="Z106" s="295"/>
      <c r="AA106" s="295"/>
      <c r="AB106" s="295"/>
      <c r="AC106" s="295"/>
      <c r="AD106" s="295"/>
      <c r="AE106" s="357"/>
      <c r="AF106" s="143"/>
    </row>
    <row r="107" spans="1:32" s="2" customFormat="1" ht="13.2" customHeight="1" x14ac:dyDescent="0.25">
      <c r="A107" s="178"/>
      <c r="B107" s="180"/>
      <c r="C107" s="388"/>
      <c r="D107" s="389"/>
      <c r="E107" s="243" t="s">
        <v>94</v>
      </c>
      <c r="F107" s="244" t="s">
        <v>95</v>
      </c>
      <c r="G107" s="189"/>
      <c r="H107" s="184"/>
      <c r="I107" s="185"/>
      <c r="J107" s="185"/>
      <c r="K107" s="245"/>
      <c r="L107" s="186"/>
      <c r="M107" s="190"/>
      <c r="N107" s="190"/>
      <c r="O107" s="117"/>
      <c r="P107" s="117"/>
      <c r="Q107" s="117"/>
      <c r="R107" s="117"/>
      <c r="S107" s="90"/>
      <c r="T107" s="295"/>
      <c r="U107" s="295"/>
      <c r="V107" s="295"/>
      <c r="W107" s="295"/>
      <c r="X107" s="295"/>
      <c r="Y107" s="295"/>
      <c r="Z107" s="295"/>
      <c r="AA107" s="295"/>
      <c r="AB107" s="295"/>
      <c r="AC107" s="295"/>
      <c r="AD107" s="295"/>
      <c r="AE107" s="357"/>
      <c r="AF107" s="143"/>
    </row>
    <row r="108" spans="1:32" s="2" customFormat="1" ht="13.2" customHeight="1" x14ac:dyDescent="0.25">
      <c r="A108" s="178"/>
      <c r="B108" s="180"/>
      <c r="C108" s="388"/>
      <c r="D108" s="389"/>
      <c r="E108" s="187" t="s">
        <v>139</v>
      </c>
      <c r="F108" s="187"/>
      <c r="G108" s="187"/>
      <c r="H108" s="187"/>
      <c r="I108" s="187"/>
      <c r="J108" s="187"/>
      <c r="K108" s="187"/>
      <c r="L108" s="188"/>
      <c r="M108" s="190"/>
      <c r="N108" s="190"/>
      <c r="O108" s="117"/>
      <c r="P108" s="117"/>
      <c r="Q108" s="117"/>
      <c r="R108" s="117"/>
      <c r="S108" s="90"/>
      <c r="T108" s="295"/>
      <c r="U108" s="295"/>
      <c r="V108" s="295"/>
      <c r="W108" s="295"/>
      <c r="X108" s="295"/>
      <c r="Y108" s="295"/>
      <c r="Z108" s="295"/>
      <c r="AA108" s="295"/>
      <c r="AB108" s="295"/>
      <c r="AC108" s="295"/>
      <c r="AD108" s="295"/>
      <c r="AE108" s="357"/>
      <c r="AF108" s="143"/>
    </row>
    <row r="109" spans="1:32" s="2" customFormat="1" ht="13.2" customHeight="1" thickBot="1" x14ac:dyDescent="0.3">
      <c r="A109" s="178"/>
      <c r="B109" s="180"/>
      <c r="C109" s="390"/>
      <c r="D109" s="391"/>
      <c r="E109" s="453" t="s">
        <v>138</v>
      </c>
      <c r="F109" s="453"/>
      <c r="G109" s="453"/>
      <c r="H109" s="453"/>
      <c r="I109" s="446" t="s">
        <v>179</v>
      </c>
      <c r="J109" s="446"/>
      <c r="K109" s="446"/>
      <c r="L109" s="447"/>
      <c r="M109" s="190"/>
      <c r="N109" s="190"/>
      <c r="O109" s="117"/>
      <c r="P109" s="117"/>
      <c r="Q109" s="117"/>
      <c r="R109" s="117"/>
      <c r="S109" s="90"/>
      <c r="T109" s="295"/>
      <c r="U109" s="295"/>
      <c r="V109" s="295"/>
      <c r="W109" s="295"/>
      <c r="X109" s="295"/>
      <c r="Y109" s="295"/>
      <c r="Z109" s="295"/>
      <c r="AA109" s="295"/>
      <c r="AB109" s="295"/>
      <c r="AC109" s="295"/>
      <c r="AD109" s="295"/>
      <c r="AE109" s="357"/>
      <c r="AF109" s="143"/>
    </row>
    <row r="110" spans="1:32" s="377" customFormat="1" ht="13.2" customHeight="1" thickBot="1" x14ac:dyDescent="0.3">
      <c r="A110" s="373"/>
      <c r="B110" s="374"/>
      <c r="C110" s="257"/>
      <c r="D110" s="257"/>
      <c r="E110" s="257"/>
      <c r="F110" s="257"/>
      <c r="G110" s="257"/>
      <c r="H110" s="257"/>
      <c r="I110" s="375"/>
      <c r="J110" s="375"/>
      <c r="K110" s="375"/>
      <c r="L110" s="375"/>
      <c r="M110" s="190"/>
      <c r="N110" s="190"/>
      <c r="O110" s="117"/>
      <c r="P110" s="117"/>
      <c r="Q110" s="117"/>
      <c r="R110" s="117"/>
      <c r="S110" s="75"/>
      <c r="T110" s="295"/>
      <c r="U110" s="295"/>
      <c r="V110" s="295"/>
      <c r="W110" s="295"/>
      <c r="X110" s="295"/>
      <c r="Y110" s="295"/>
      <c r="Z110" s="295"/>
      <c r="AA110" s="295"/>
      <c r="AB110" s="295"/>
      <c r="AC110" s="295"/>
      <c r="AD110" s="295"/>
      <c r="AE110" s="295"/>
      <c r="AF110" s="376"/>
    </row>
    <row r="111" spans="1:32" s="2" customFormat="1" ht="13.2" customHeight="1" x14ac:dyDescent="0.25">
      <c r="A111" s="246"/>
      <c r="B111" s="247"/>
      <c r="C111" s="247"/>
      <c r="D111" s="247"/>
      <c r="E111" s="247"/>
      <c r="F111" s="247"/>
      <c r="G111" s="247"/>
      <c r="H111" s="247"/>
      <c r="I111" s="247"/>
      <c r="J111" s="247"/>
      <c r="K111" s="247"/>
      <c r="L111" s="247"/>
      <c r="M111" s="247"/>
      <c r="N111" s="247"/>
      <c r="O111" s="448"/>
      <c r="P111" s="448"/>
      <c r="Q111" s="448"/>
      <c r="R111" s="247"/>
      <c r="S111" s="248"/>
      <c r="T111" s="295"/>
      <c r="U111" s="295"/>
      <c r="V111" s="295"/>
      <c r="W111" s="295"/>
      <c r="X111" s="295"/>
      <c r="Y111" s="295"/>
      <c r="Z111" s="295"/>
      <c r="AA111" s="295"/>
      <c r="AB111" s="295"/>
      <c r="AC111" s="295"/>
      <c r="AD111" s="295"/>
      <c r="AE111" s="357"/>
      <c r="AF111" s="143"/>
    </row>
    <row r="112" spans="1:32" s="2" customFormat="1" ht="13.2" customHeight="1" x14ac:dyDescent="0.25">
      <c r="A112" s="16"/>
      <c r="B112" s="249"/>
      <c r="C112" s="249"/>
      <c r="D112" s="249"/>
      <c r="E112" s="249"/>
      <c r="F112" s="249"/>
      <c r="G112" s="250"/>
      <c r="H112" s="249"/>
      <c r="I112" s="249"/>
      <c r="J112" s="249"/>
      <c r="K112" s="1"/>
      <c r="L112" s="251"/>
      <c r="M112" s="251"/>
      <c r="N112" s="251"/>
      <c r="O112" s="251"/>
      <c r="P112" s="251"/>
      <c r="Q112" s="251"/>
      <c r="R112" s="24"/>
      <c r="S112" s="30"/>
      <c r="T112" s="295"/>
      <c r="U112" s="295"/>
      <c r="V112" s="295"/>
      <c r="W112" s="295"/>
      <c r="X112" s="295"/>
      <c r="Y112" s="295"/>
      <c r="Z112" s="295"/>
      <c r="AA112" s="295"/>
      <c r="AB112" s="295"/>
      <c r="AC112" s="295"/>
      <c r="AD112" s="295"/>
      <c r="AE112" s="357"/>
      <c r="AF112" s="143"/>
    </row>
    <row r="113" spans="1:32" s="2" customFormat="1" ht="13.2" customHeight="1" x14ac:dyDescent="0.25">
      <c r="A113" s="16"/>
      <c r="B113" s="249"/>
      <c r="C113" s="249"/>
      <c r="D113" s="249"/>
      <c r="E113" s="249"/>
      <c r="F113" s="249"/>
      <c r="G113" s="250"/>
      <c r="H113" s="249"/>
      <c r="I113" s="249"/>
      <c r="J113" s="249"/>
      <c r="K113" s="1"/>
      <c r="L113" s="251"/>
      <c r="M113" s="251"/>
      <c r="N113" s="251"/>
      <c r="O113" s="251"/>
      <c r="P113" s="251"/>
      <c r="Q113" s="251"/>
      <c r="R113" s="24"/>
      <c r="S113" s="30"/>
      <c r="T113" s="295"/>
      <c r="U113" s="295"/>
      <c r="V113" s="295"/>
      <c r="W113" s="295"/>
      <c r="X113" s="295"/>
      <c r="Y113" s="295"/>
      <c r="Z113" s="295"/>
      <c r="AA113" s="295"/>
      <c r="AB113" s="295"/>
      <c r="AC113" s="295"/>
      <c r="AD113" s="295"/>
      <c r="AE113" s="357"/>
      <c r="AF113" s="143"/>
    </row>
    <row r="114" spans="1:32" s="2" customFormat="1" ht="13.2" customHeight="1" x14ac:dyDescent="0.25">
      <c r="A114" s="16"/>
      <c r="B114" s="252"/>
      <c r="C114" s="252"/>
      <c r="D114" s="252"/>
      <c r="E114" s="252"/>
      <c r="F114" s="252"/>
      <c r="G114" s="252"/>
      <c r="H114" s="252"/>
      <c r="I114" s="252"/>
      <c r="J114" s="252"/>
      <c r="K114" s="252"/>
      <c r="L114" s="252"/>
      <c r="M114" s="252"/>
      <c r="N114" s="252"/>
      <c r="O114" s="252"/>
      <c r="P114" s="252"/>
      <c r="Q114" s="252"/>
      <c r="R114" s="24"/>
      <c r="S114" s="27"/>
      <c r="T114" s="295"/>
      <c r="U114" s="295"/>
      <c r="V114" s="295"/>
      <c r="W114" s="295"/>
      <c r="X114" s="295"/>
      <c r="Y114" s="295"/>
      <c r="Z114" s="295"/>
      <c r="AA114" s="295"/>
      <c r="AB114" s="295"/>
      <c r="AC114" s="295"/>
      <c r="AD114" s="295"/>
      <c r="AE114" s="357"/>
      <c r="AF114" s="143"/>
    </row>
    <row r="115" spans="1:32" s="2" customFormat="1" ht="13.2" customHeight="1" thickBot="1" x14ac:dyDescent="0.3">
      <c r="A115" s="253"/>
      <c r="B115" s="254"/>
      <c r="C115" s="254"/>
      <c r="D115" s="254"/>
      <c r="E115" s="254"/>
      <c r="F115" s="254"/>
      <c r="G115" s="254"/>
      <c r="H115" s="254"/>
      <c r="I115" s="254"/>
      <c r="J115" s="254"/>
      <c r="K115" s="254"/>
      <c r="L115" s="254"/>
      <c r="M115" s="254"/>
      <c r="N115" s="254"/>
      <c r="O115" s="254"/>
      <c r="P115" s="254"/>
      <c r="Q115" s="254"/>
      <c r="R115" s="255"/>
      <c r="S115" s="256"/>
      <c r="T115" s="295"/>
      <c r="U115" s="295"/>
      <c r="V115" s="295"/>
      <c r="W115" s="295"/>
      <c r="X115" s="295"/>
      <c r="Y115" s="295"/>
      <c r="Z115" s="295"/>
      <c r="AA115" s="295"/>
      <c r="AB115" s="295"/>
      <c r="AC115" s="295"/>
      <c r="AD115" s="295"/>
      <c r="AE115" s="357"/>
      <c r="AF115" s="143"/>
    </row>
    <row r="116" spans="1:32" s="2" customFormat="1" ht="13.2" customHeight="1" thickTop="1" x14ac:dyDescent="0.25">
      <c r="A116" s="1"/>
      <c r="B116" s="1"/>
      <c r="C116" s="1"/>
      <c r="D116" s="1"/>
      <c r="E116" s="1"/>
      <c r="F116" s="1"/>
      <c r="G116" s="1"/>
      <c r="H116" s="1"/>
      <c r="I116" s="1"/>
      <c r="J116" s="1"/>
      <c r="K116" s="1"/>
      <c r="L116" s="1"/>
      <c r="M116" s="1"/>
      <c r="N116" s="1"/>
      <c r="O116" s="1"/>
      <c r="P116" s="1"/>
      <c r="Q116" s="1"/>
      <c r="R116" s="1"/>
      <c r="S116" s="11"/>
      <c r="T116" s="295"/>
      <c r="U116" s="295"/>
      <c r="V116" s="295"/>
      <c r="W116" s="295"/>
      <c r="X116" s="295"/>
      <c r="Y116" s="295"/>
      <c r="Z116" s="295"/>
      <c r="AA116" s="295"/>
      <c r="AB116" s="295"/>
      <c r="AC116" s="295"/>
      <c r="AD116" s="295"/>
      <c r="AE116" s="357"/>
      <c r="AF116" s="143"/>
    </row>
    <row r="117" spans="1:32" s="2" customFormat="1" ht="13.2" customHeight="1" x14ac:dyDescent="0.25">
      <c r="A117" s="1"/>
      <c r="B117" s="1"/>
      <c r="C117" s="1"/>
      <c r="D117" s="1"/>
      <c r="E117" s="1"/>
      <c r="F117" s="1"/>
      <c r="G117" s="1"/>
      <c r="H117" s="1"/>
      <c r="I117" s="1"/>
      <c r="J117" s="1"/>
      <c r="K117" s="1"/>
      <c r="L117" s="1"/>
      <c r="M117" s="1"/>
      <c r="N117" s="1"/>
      <c r="O117" s="1"/>
      <c r="P117" s="1"/>
      <c r="Q117" s="1"/>
      <c r="R117" s="1"/>
      <c r="S117" s="11"/>
      <c r="T117" s="295"/>
      <c r="U117" s="295"/>
      <c r="V117" s="295"/>
      <c r="W117" s="295"/>
      <c r="X117" s="295"/>
      <c r="Y117" s="295"/>
      <c r="Z117" s="295"/>
      <c r="AA117" s="295"/>
      <c r="AB117" s="295"/>
      <c r="AC117" s="295"/>
      <c r="AD117" s="295"/>
      <c r="AE117" s="357"/>
      <c r="AF117" s="143"/>
    </row>
    <row r="118" spans="1:32" s="2" customFormat="1" ht="13.2" customHeight="1" x14ac:dyDescent="0.25">
      <c r="A118" s="1"/>
      <c r="B118" s="1"/>
      <c r="C118" s="1"/>
      <c r="D118" s="1"/>
      <c r="E118" s="1"/>
      <c r="F118" s="1"/>
      <c r="G118" s="1"/>
      <c r="H118" s="1"/>
      <c r="I118" s="1"/>
      <c r="J118" s="1"/>
      <c r="K118" s="1"/>
      <c r="L118" s="1"/>
      <c r="M118" s="1"/>
      <c r="N118" s="1"/>
      <c r="O118" s="1"/>
      <c r="P118" s="1"/>
      <c r="Q118" s="1"/>
      <c r="R118" s="1"/>
      <c r="S118" s="11"/>
      <c r="T118" s="295"/>
      <c r="U118" s="295"/>
      <c r="V118" s="295"/>
      <c r="W118" s="295"/>
      <c r="X118" s="295"/>
      <c r="Y118" s="295"/>
      <c r="Z118" s="295"/>
      <c r="AA118" s="295"/>
      <c r="AB118" s="295"/>
      <c r="AC118" s="295"/>
      <c r="AD118" s="295"/>
      <c r="AE118" s="357"/>
      <c r="AF118" s="143"/>
    </row>
    <row r="119" spans="1:32" s="2" customFormat="1" ht="13.2" customHeight="1" x14ac:dyDescent="0.25">
      <c r="A119" s="1"/>
      <c r="B119" s="1"/>
      <c r="C119" s="1"/>
      <c r="D119" s="1"/>
      <c r="E119" s="1"/>
      <c r="F119" s="1"/>
      <c r="G119" s="1"/>
      <c r="H119" s="1"/>
      <c r="I119" s="1"/>
      <c r="J119" s="1"/>
      <c r="K119" s="1"/>
      <c r="L119" s="1"/>
      <c r="M119" s="1"/>
      <c r="N119" s="1"/>
      <c r="O119" s="1"/>
      <c r="P119" s="1"/>
      <c r="Q119" s="1"/>
      <c r="R119" s="1"/>
      <c r="S119" s="11"/>
      <c r="T119" s="295"/>
      <c r="U119" s="295"/>
      <c r="V119" s="295"/>
      <c r="W119" s="295"/>
      <c r="X119" s="295"/>
      <c r="Y119" s="295"/>
      <c r="Z119" s="295"/>
      <c r="AA119" s="295"/>
      <c r="AB119" s="295"/>
      <c r="AC119" s="295"/>
      <c r="AD119" s="295"/>
      <c r="AE119" s="357"/>
      <c r="AF119" s="143"/>
    </row>
    <row r="120" spans="1:32" s="2" customFormat="1" ht="13.2" customHeight="1" x14ac:dyDescent="0.25">
      <c r="A120" s="1"/>
      <c r="B120" s="1"/>
      <c r="C120" s="1"/>
      <c r="D120" s="1"/>
      <c r="E120" s="1"/>
      <c r="F120" s="1"/>
      <c r="G120" s="1"/>
      <c r="H120" s="1"/>
      <c r="I120" s="1"/>
      <c r="J120" s="1"/>
      <c r="L120" s="1"/>
      <c r="M120" s="1"/>
      <c r="N120" s="1"/>
      <c r="O120" s="1"/>
      <c r="P120" s="1"/>
      <c r="Q120" s="1"/>
      <c r="R120" s="1"/>
      <c r="S120" s="11"/>
      <c r="T120" s="295"/>
      <c r="U120" s="295"/>
      <c r="V120" s="295"/>
      <c r="W120" s="295"/>
      <c r="X120" s="295"/>
      <c r="Y120" s="295"/>
      <c r="Z120" s="295"/>
      <c r="AA120" s="295"/>
      <c r="AB120" s="295"/>
      <c r="AC120" s="295"/>
      <c r="AD120" s="295"/>
      <c r="AE120" s="357"/>
      <c r="AF120" s="143"/>
    </row>
    <row r="121" spans="1:32" s="2" customFormat="1" ht="13.2" customHeight="1" x14ac:dyDescent="0.25">
      <c r="A121" s="1"/>
      <c r="B121" s="1"/>
      <c r="C121" s="1"/>
      <c r="D121" s="1"/>
      <c r="E121" s="1"/>
      <c r="F121" s="1"/>
      <c r="G121" s="1"/>
      <c r="H121" s="1"/>
      <c r="I121" s="1"/>
      <c r="J121" s="1"/>
      <c r="K121" s="1"/>
      <c r="L121" s="1"/>
      <c r="M121" s="1"/>
      <c r="N121" s="1"/>
      <c r="O121" s="1"/>
      <c r="P121" s="1"/>
      <c r="Q121" s="1"/>
      <c r="R121" s="1"/>
      <c r="S121" s="11"/>
      <c r="T121" s="295"/>
      <c r="U121" s="295"/>
      <c r="V121" s="295"/>
      <c r="W121" s="295"/>
      <c r="X121" s="295"/>
      <c r="Y121" s="295"/>
      <c r="Z121" s="295"/>
      <c r="AA121" s="295"/>
      <c r="AB121" s="295"/>
      <c r="AC121" s="295"/>
      <c r="AD121" s="295"/>
      <c r="AE121" s="357"/>
      <c r="AF121" s="143"/>
    </row>
    <row r="122" spans="1:32" s="2" customFormat="1" ht="13.2" customHeight="1" x14ac:dyDescent="0.25">
      <c r="A122" s="1"/>
      <c r="B122" s="1"/>
      <c r="C122" s="1"/>
      <c r="D122" s="1"/>
      <c r="E122" s="1"/>
      <c r="F122" s="1"/>
      <c r="G122" s="1"/>
      <c r="H122" s="1"/>
      <c r="I122" s="1"/>
      <c r="J122" s="1"/>
      <c r="K122" s="1"/>
      <c r="L122" s="1"/>
      <c r="M122" s="1"/>
      <c r="N122" s="1"/>
      <c r="O122" s="1"/>
      <c r="P122" s="1"/>
      <c r="Q122" s="1"/>
      <c r="R122" s="1"/>
      <c r="S122" s="11"/>
      <c r="T122" s="295"/>
      <c r="U122" s="295"/>
      <c r="V122" s="295"/>
      <c r="W122" s="295"/>
      <c r="X122" s="295"/>
      <c r="Y122" s="295"/>
      <c r="Z122" s="295"/>
      <c r="AA122" s="295"/>
      <c r="AB122" s="295"/>
      <c r="AC122" s="295"/>
      <c r="AD122" s="295"/>
      <c r="AE122" s="357"/>
      <c r="AF122" s="143"/>
    </row>
    <row r="123" spans="1:32" s="2" customFormat="1" ht="13.2" customHeight="1" x14ac:dyDescent="0.25">
      <c r="A123" s="1"/>
      <c r="B123" s="1"/>
      <c r="C123" s="1"/>
      <c r="D123" s="1"/>
      <c r="E123" s="1"/>
      <c r="F123" s="1"/>
      <c r="G123" s="1"/>
      <c r="H123" s="1"/>
      <c r="I123" s="1"/>
      <c r="J123" s="1"/>
      <c r="K123" s="1"/>
      <c r="L123" s="1"/>
      <c r="M123" s="1"/>
      <c r="N123" s="1"/>
      <c r="O123" s="1"/>
      <c r="P123" s="1"/>
      <c r="Q123" s="1"/>
      <c r="R123" s="1"/>
      <c r="S123" s="11"/>
      <c r="T123" s="295"/>
      <c r="U123" s="295"/>
      <c r="V123" s="295"/>
      <c r="W123" s="295"/>
      <c r="X123" s="295"/>
      <c r="Y123" s="295"/>
      <c r="Z123" s="295"/>
      <c r="AA123" s="295"/>
      <c r="AB123" s="295"/>
      <c r="AC123" s="295"/>
      <c r="AD123" s="295"/>
      <c r="AE123" s="357"/>
      <c r="AF123" s="143"/>
    </row>
    <row r="124" spans="1:32" s="2" customFormat="1" ht="13.2" customHeight="1" x14ac:dyDescent="0.25">
      <c r="A124" s="1"/>
      <c r="B124" s="1"/>
      <c r="C124" s="1"/>
      <c r="D124" s="1"/>
      <c r="E124" s="1"/>
      <c r="F124" s="1"/>
      <c r="G124" s="1"/>
      <c r="H124" s="1"/>
      <c r="I124" s="1"/>
      <c r="J124" s="1"/>
      <c r="K124" s="1"/>
      <c r="L124" s="1"/>
      <c r="M124" s="1"/>
      <c r="N124" s="1"/>
      <c r="O124" s="1"/>
      <c r="P124" s="1"/>
      <c r="Q124" s="1"/>
      <c r="R124" s="1"/>
      <c r="S124" s="11"/>
      <c r="T124" s="295"/>
      <c r="U124" s="295"/>
      <c r="V124" s="295"/>
      <c r="W124" s="295"/>
      <c r="X124" s="295"/>
      <c r="Y124" s="295"/>
      <c r="Z124" s="295"/>
      <c r="AA124" s="295"/>
      <c r="AB124" s="295"/>
      <c r="AC124" s="295"/>
      <c r="AD124" s="295"/>
      <c r="AE124" s="357"/>
      <c r="AF124" s="143"/>
    </row>
    <row r="125" spans="1:32" s="2" customFormat="1" ht="13.2" customHeight="1" x14ac:dyDescent="0.25">
      <c r="A125" s="1"/>
      <c r="B125" s="1"/>
      <c r="C125" s="1"/>
      <c r="D125" s="1"/>
      <c r="E125" s="1"/>
      <c r="F125" s="1"/>
      <c r="G125" s="1"/>
      <c r="H125" s="1"/>
      <c r="I125" s="1"/>
      <c r="J125" s="1"/>
      <c r="K125" s="1"/>
      <c r="L125" s="1"/>
      <c r="M125" s="1"/>
      <c r="N125" s="1"/>
      <c r="O125" s="1"/>
      <c r="P125" s="1"/>
      <c r="Q125" s="1"/>
      <c r="R125" s="1"/>
      <c r="S125" s="11"/>
      <c r="T125" s="295"/>
      <c r="U125" s="295"/>
      <c r="V125" s="295"/>
      <c r="W125" s="295"/>
      <c r="X125" s="295"/>
      <c r="Y125" s="295"/>
      <c r="Z125" s="295"/>
      <c r="AA125" s="295"/>
      <c r="AB125" s="295"/>
      <c r="AC125" s="295"/>
      <c r="AD125" s="295"/>
      <c r="AE125" s="357"/>
      <c r="AF125" s="143"/>
    </row>
    <row r="126" spans="1:32" s="2" customFormat="1" ht="13.2" customHeight="1" x14ac:dyDescent="0.25">
      <c r="A126" s="1"/>
      <c r="B126" s="1"/>
      <c r="C126" s="1"/>
      <c r="D126" s="1"/>
      <c r="E126" s="1"/>
      <c r="F126" s="1"/>
      <c r="G126" s="1"/>
      <c r="H126" s="1"/>
      <c r="I126" s="1"/>
      <c r="J126" s="1"/>
      <c r="K126" s="1"/>
      <c r="L126" s="1"/>
      <c r="M126" s="1"/>
      <c r="N126" s="1"/>
      <c r="O126" s="1"/>
      <c r="P126" s="1"/>
      <c r="Q126" s="1"/>
      <c r="R126" s="1"/>
      <c r="S126" s="11"/>
      <c r="T126" s="295"/>
      <c r="U126" s="295"/>
      <c r="V126" s="295"/>
      <c r="W126" s="295"/>
      <c r="X126" s="295"/>
      <c r="Y126" s="295"/>
      <c r="Z126" s="295"/>
      <c r="AA126" s="295"/>
      <c r="AB126" s="295"/>
      <c r="AC126" s="295"/>
      <c r="AD126" s="295"/>
      <c r="AE126" s="357"/>
      <c r="AF126" s="143"/>
    </row>
    <row r="127" spans="1:32" s="2" customFormat="1" ht="13.2" customHeight="1" x14ac:dyDescent="0.25">
      <c r="S127" s="11"/>
      <c r="T127" s="295"/>
      <c r="U127" s="295"/>
      <c r="V127" s="295"/>
      <c r="W127" s="295"/>
      <c r="X127" s="295"/>
      <c r="Y127" s="295"/>
      <c r="Z127" s="295"/>
      <c r="AA127" s="295"/>
      <c r="AB127" s="295"/>
      <c r="AC127" s="295"/>
      <c r="AD127" s="295"/>
      <c r="AE127" s="357"/>
      <c r="AF127" s="143"/>
    </row>
    <row r="128" spans="1:32" ht="13.2" customHeight="1" x14ac:dyDescent="0.25">
      <c r="A128" s="2"/>
      <c r="B128" s="2"/>
      <c r="C128" s="2"/>
      <c r="D128" s="2"/>
      <c r="E128" s="2"/>
      <c r="F128" s="2"/>
      <c r="G128" s="2"/>
      <c r="H128" s="2"/>
      <c r="I128" s="2"/>
      <c r="J128" s="2"/>
      <c r="K128" s="2"/>
      <c r="L128" s="2"/>
      <c r="M128" s="2"/>
      <c r="N128" s="2"/>
      <c r="O128" s="2"/>
      <c r="P128" s="2"/>
      <c r="Q128" s="2"/>
      <c r="R128" s="2"/>
    </row>
    <row r="129" spans="1:18" ht="13.2" customHeight="1" x14ac:dyDescent="0.25">
      <c r="A129" s="2"/>
      <c r="B129" s="2"/>
      <c r="C129" s="2"/>
      <c r="D129" s="2"/>
      <c r="E129" s="2"/>
      <c r="F129" s="2"/>
      <c r="G129" s="2"/>
      <c r="H129" s="2"/>
      <c r="I129" s="2"/>
      <c r="J129" s="2"/>
      <c r="K129" s="2"/>
      <c r="L129" s="2"/>
      <c r="M129" s="2"/>
      <c r="N129" s="2"/>
      <c r="O129" s="2"/>
      <c r="P129" s="2"/>
      <c r="Q129" s="2"/>
      <c r="R129" s="2"/>
    </row>
    <row r="130" spans="1:18" ht="13.2" customHeight="1" x14ac:dyDescent="0.25">
      <c r="A130" s="2"/>
      <c r="B130" s="2"/>
      <c r="C130" s="2"/>
      <c r="D130" s="2"/>
      <c r="E130" s="2"/>
      <c r="F130" s="2"/>
      <c r="G130" s="2"/>
      <c r="H130" s="2"/>
      <c r="I130" s="2"/>
      <c r="J130" s="2"/>
      <c r="K130" s="2"/>
      <c r="L130" s="2"/>
      <c r="M130" s="2"/>
      <c r="N130" s="2"/>
      <c r="O130" s="2"/>
      <c r="P130" s="2"/>
      <c r="Q130" s="2"/>
      <c r="R130" s="2"/>
    </row>
    <row r="131" spans="1:18" ht="13.2" customHeight="1" x14ac:dyDescent="0.25">
      <c r="A131" s="2"/>
      <c r="B131" s="2"/>
      <c r="C131" s="2"/>
      <c r="D131" s="2"/>
      <c r="E131" s="2"/>
      <c r="F131" s="2"/>
      <c r="G131" s="2"/>
      <c r="H131" s="2"/>
      <c r="I131" s="2"/>
      <c r="J131" s="2"/>
      <c r="K131" s="2"/>
      <c r="L131" s="2"/>
      <c r="M131" s="2"/>
      <c r="N131" s="2"/>
      <c r="O131" s="2"/>
      <c r="P131" s="2"/>
      <c r="Q131" s="2"/>
      <c r="R131" s="2"/>
    </row>
    <row r="132" spans="1:18" ht="13.2" customHeight="1" x14ac:dyDescent="0.25">
      <c r="A132" s="2"/>
      <c r="B132" s="2"/>
      <c r="C132" s="2"/>
      <c r="D132" s="2"/>
      <c r="E132" s="2"/>
      <c r="F132" s="2"/>
      <c r="G132" s="2"/>
      <c r="H132" s="2"/>
      <c r="I132" s="2"/>
      <c r="J132" s="2"/>
      <c r="K132" s="2"/>
      <c r="L132" s="2"/>
      <c r="M132" s="2"/>
      <c r="N132" s="2"/>
      <c r="O132" s="2"/>
      <c r="P132" s="2"/>
      <c r="Q132" s="2"/>
      <c r="R132" s="2"/>
    </row>
    <row r="133" spans="1:18" ht="13.2" customHeight="1" x14ac:dyDescent="0.25">
      <c r="A133" s="2"/>
      <c r="B133" s="2"/>
      <c r="C133" s="2"/>
      <c r="D133" s="2"/>
      <c r="E133" s="2"/>
      <c r="F133" s="2"/>
      <c r="G133" s="2"/>
      <c r="H133" s="2"/>
      <c r="I133" s="2"/>
      <c r="J133" s="2"/>
      <c r="K133" s="2"/>
      <c r="L133" s="2"/>
      <c r="M133" s="2"/>
      <c r="N133" s="2"/>
      <c r="O133" s="2"/>
      <c r="P133" s="2"/>
      <c r="Q133" s="2"/>
      <c r="R133" s="2"/>
    </row>
    <row r="134" spans="1:18" ht="13.2" customHeight="1" x14ac:dyDescent="0.25">
      <c r="A134" s="2"/>
      <c r="B134" s="2"/>
      <c r="C134" s="2"/>
      <c r="D134" s="2"/>
      <c r="E134" s="2"/>
      <c r="F134" s="2"/>
      <c r="G134" s="2"/>
      <c r="H134" s="2"/>
      <c r="I134" s="2"/>
      <c r="J134" s="2"/>
      <c r="K134" s="2"/>
      <c r="L134" s="2"/>
      <c r="M134" s="2"/>
      <c r="N134" s="2"/>
      <c r="O134" s="2"/>
      <c r="P134" s="2"/>
      <c r="Q134" s="2"/>
      <c r="R134" s="2"/>
    </row>
    <row r="135" spans="1:18" ht="13.2" customHeight="1" x14ac:dyDescent="0.25">
      <c r="A135" s="2"/>
      <c r="B135" s="2"/>
      <c r="C135" s="2"/>
      <c r="D135" s="2"/>
      <c r="E135" s="2"/>
      <c r="F135" s="2"/>
      <c r="G135" s="2"/>
      <c r="H135" s="2"/>
      <c r="I135" s="2"/>
      <c r="J135" s="2"/>
      <c r="K135" s="2"/>
      <c r="L135" s="2"/>
      <c r="M135" s="2"/>
      <c r="N135" s="2"/>
      <c r="O135" s="2"/>
      <c r="P135" s="2"/>
      <c r="Q135" s="2"/>
      <c r="R135" s="2"/>
    </row>
    <row r="136" spans="1:18" ht="13.2" customHeight="1" x14ac:dyDescent="0.25">
      <c r="A136" s="2"/>
      <c r="B136" s="2"/>
      <c r="C136" s="2"/>
      <c r="D136" s="2"/>
      <c r="E136" s="2"/>
      <c r="F136" s="2"/>
      <c r="G136" s="2"/>
      <c r="H136" s="2"/>
      <c r="I136" s="2"/>
      <c r="J136" s="2"/>
      <c r="K136" s="2"/>
      <c r="L136" s="2"/>
      <c r="M136" s="2"/>
      <c r="N136" s="2"/>
      <c r="O136" s="2"/>
      <c r="P136" s="2"/>
      <c r="Q136" s="2"/>
      <c r="R136" s="2"/>
    </row>
    <row r="137" spans="1:18" ht="13.2" customHeight="1" x14ac:dyDescent="0.25">
      <c r="A137" s="2"/>
      <c r="B137" s="2"/>
      <c r="C137" s="2"/>
      <c r="D137" s="2"/>
      <c r="E137" s="2"/>
      <c r="F137" s="2"/>
      <c r="G137" s="2"/>
      <c r="H137" s="2"/>
      <c r="I137" s="2"/>
      <c r="J137" s="2"/>
      <c r="K137" s="2"/>
      <c r="L137" s="2"/>
      <c r="M137" s="2"/>
      <c r="N137" s="2"/>
      <c r="O137" s="2"/>
      <c r="P137" s="2"/>
      <c r="Q137" s="2"/>
      <c r="R137" s="2"/>
    </row>
    <row r="138" spans="1:18" ht="13.2" customHeight="1" x14ac:dyDescent="0.25">
      <c r="A138" s="2"/>
      <c r="B138" s="2"/>
      <c r="C138" s="2"/>
      <c r="D138" s="2"/>
      <c r="E138" s="2"/>
      <c r="F138" s="2"/>
      <c r="G138" s="2"/>
      <c r="H138" s="2"/>
      <c r="I138" s="2"/>
      <c r="J138" s="2"/>
      <c r="K138" s="2"/>
      <c r="L138" s="2"/>
      <c r="M138" s="2"/>
      <c r="N138" s="2"/>
      <c r="O138" s="2"/>
      <c r="P138" s="2"/>
      <c r="Q138" s="2"/>
      <c r="R138" s="2"/>
    </row>
    <row r="139" spans="1:18" ht="13.2" customHeight="1" x14ac:dyDescent="0.25">
      <c r="A139" s="2"/>
      <c r="B139" s="2"/>
      <c r="C139" s="2"/>
      <c r="D139" s="2"/>
      <c r="E139" s="2"/>
      <c r="F139" s="2"/>
      <c r="G139" s="2"/>
      <c r="H139" s="2"/>
      <c r="I139" s="2"/>
      <c r="J139" s="2"/>
      <c r="K139" s="2"/>
      <c r="L139" s="2"/>
      <c r="M139" s="2"/>
      <c r="N139" s="2"/>
      <c r="O139" s="2"/>
      <c r="P139" s="2"/>
      <c r="Q139" s="2"/>
      <c r="R139" s="2"/>
    </row>
    <row r="140" spans="1:18" ht="13.2" customHeight="1" x14ac:dyDescent="0.25">
      <c r="A140" s="2"/>
      <c r="B140" s="2"/>
      <c r="C140" s="2"/>
      <c r="D140" s="2"/>
      <c r="E140" s="2"/>
      <c r="F140" s="2"/>
      <c r="G140" s="2"/>
      <c r="H140" s="2"/>
      <c r="I140" s="2"/>
      <c r="J140" s="2"/>
      <c r="K140" s="2"/>
      <c r="L140" s="2"/>
      <c r="M140" s="2"/>
      <c r="N140" s="2"/>
      <c r="O140" s="2"/>
      <c r="P140" s="2"/>
      <c r="Q140" s="2"/>
      <c r="R140" s="2"/>
    </row>
    <row r="141" spans="1:18" ht="13.2" customHeight="1" x14ac:dyDescent="0.25">
      <c r="A141" s="2"/>
      <c r="B141" s="2"/>
      <c r="C141" s="2"/>
      <c r="D141" s="2"/>
      <c r="E141" s="2"/>
      <c r="F141" s="2"/>
      <c r="G141" s="2"/>
      <c r="H141" s="2"/>
      <c r="I141" s="2"/>
      <c r="J141" s="2"/>
      <c r="K141" s="2"/>
      <c r="L141" s="2"/>
      <c r="M141" s="2"/>
      <c r="N141" s="2"/>
      <c r="O141" s="2"/>
      <c r="P141" s="2"/>
      <c r="Q141" s="2"/>
      <c r="R141" s="2"/>
    </row>
    <row r="142" spans="1:18" ht="13.2" customHeight="1" x14ac:dyDescent="0.25">
      <c r="A142" s="2"/>
      <c r="B142" s="2"/>
      <c r="C142" s="2"/>
      <c r="D142" s="2"/>
      <c r="E142" s="2"/>
      <c r="F142" s="2"/>
      <c r="G142" s="2"/>
      <c r="H142" s="2"/>
      <c r="I142" s="2"/>
      <c r="J142" s="2"/>
      <c r="K142" s="2"/>
      <c r="L142" s="2"/>
      <c r="M142" s="2"/>
      <c r="N142" s="2"/>
      <c r="O142" s="2"/>
      <c r="P142" s="2"/>
      <c r="Q142" s="2"/>
      <c r="R142" s="2"/>
    </row>
    <row r="143" spans="1:18" ht="13.2" customHeight="1" x14ac:dyDescent="0.25">
      <c r="A143" s="2"/>
      <c r="B143" s="2"/>
      <c r="C143" s="2"/>
      <c r="D143" s="2"/>
      <c r="E143" s="2"/>
      <c r="F143" s="2"/>
      <c r="G143" s="2"/>
      <c r="H143" s="2"/>
      <c r="I143" s="2"/>
      <c r="J143" s="2"/>
      <c r="K143" s="2"/>
      <c r="L143" s="2"/>
      <c r="M143" s="2"/>
      <c r="N143" s="2"/>
      <c r="O143" s="2"/>
      <c r="P143" s="2"/>
      <c r="Q143" s="2"/>
      <c r="R143" s="2"/>
    </row>
    <row r="144" spans="1:18" ht="13.2" customHeight="1" x14ac:dyDescent="0.25">
      <c r="A144" s="2"/>
      <c r="B144" s="2"/>
      <c r="C144" s="2"/>
      <c r="D144" s="2"/>
      <c r="E144" s="2"/>
      <c r="F144" s="2"/>
      <c r="G144" s="2"/>
      <c r="H144" s="2"/>
      <c r="I144" s="2"/>
      <c r="J144" s="2"/>
      <c r="K144" s="2"/>
      <c r="L144" s="2"/>
      <c r="M144" s="2"/>
      <c r="N144" s="2"/>
      <c r="O144" s="2"/>
      <c r="P144" s="2"/>
      <c r="Q144" s="2"/>
      <c r="R144" s="2"/>
    </row>
    <row r="145" spans="1:18" ht="13.2" customHeight="1" x14ac:dyDescent="0.25">
      <c r="A145" s="2"/>
      <c r="B145" s="2"/>
      <c r="C145" s="2"/>
      <c r="D145" s="2"/>
      <c r="E145" s="2"/>
      <c r="F145" s="2"/>
      <c r="G145" s="2"/>
      <c r="H145" s="2"/>
      <c r="I145" s="2"/>
      <c r="J145" s="2"/>
      <c r="K145" s="2"/>
      <c r="L145" s="2"/>
      <c r="M145" s="2"/>
      <c r="N145" s="2"/>
      <c r="O145" s="2"/>
      <c r="P145" s="2"/>
      <c r="Q145" s="2"/>
      <c r="R145" s="2"/>
    </row>
    <row r="146" spans="1:18" ht="13.2" customHeight="1" x14ac:dyDescent="0.25">
      <c r="A146" s="2"/>
      <c r="B146" s="2"/>
      <c r="C146" s="2"/>
      <c r="D146" s="2"/>
      <c r="E146" s="2"/>
      <c r="F146" s="2"/>
      <c r="G146" s="2"/>
      <c r="H146" s="2"/>
      <c r="I146" s="2"/>
      <c r="J146" s="2"/>
      <c r="K146" s="2"/>
      <c r="L146" s="2"/>
      <c r="M146" s="2"/>
      <c r="N146" s="2"/>
      <c r="O146" s="2"/>
      <c r="P146" s="2"/>
      <c r="Q146" s="2"/>
      <c r="R146" s="2"/>
    </row>
    <row r="147" spans="1:18" ht="13.2" customHeight="1" x14ac:dyDescent="0.25">
      <c r="A147" s="2"/>
      <c r="B147" s="2"/>
      <c r="C147" s="2"/>
      <c r="D147" s="2"/>
      <c r="E147" s="2"/>
      <c r="F147" s="2"/>
      <c r="G147" s="2"/>
      <c r="H147" s="2"/>
      <c r="I147" s="2"/>
      <c r="J147" s="2"/>
      <c r="K147" s="2"/>
      <c r="L147" s="2"/>
      <c r="M147" s="2"/>
      <c r="N147" s="2"/>
      <c r="O147" s="2"/>
      <c r="P147" s="2"/>
      <c r="Q147" s="2"/>
      <c r="R147" s="2"/>
    </row>
    <row r="148" spans="1:18" ht="13.2" customHeight="1" x14ac:dyDescent="0.25">
      <c r="A148" s="2"/>
      <c r="B148" s="2"/>
      <c r="C148" s="2"/>
      <c r="D148" s="2"/>
      <c r="E148" s="2"/>
      <c r="F148" s="2"/>
      <c r="G148" s="2"/>
      <c r="H148" s="2"/>
      <c r="I148" s="2"/>
      <c r="J148" s="2"/>
      <c r="K148" s="2"/>
      <c r="L148" s="2"/>
      <c r="M148" s="2"/>
      <c r="N148" s="2"/>
      <c r="O148" s="2"/>
      <c r="P148" s="2"/>
      <c r="Q148" s="2"/>
      <c r="R148" s="2"/>
    </row>
    <row r="149" spans="1:18" ht="13.2" customHeight="1" x14ac:dyDescent="0.25">
      <c r="A149" s="2"/>
      <c r="B149" s="2"/>
      <c r="C149" s="2"/>
      <c r="D149" s="2"/>
      <c r="E149" s="2"/>
      <c r="F149" s="2"/>
      <c r="G149" s="2"/>
      <c r="H149" s="2"/>
      <c r="I149" s="2"/>
      <c r="J149" s="2"/>
      <c r="K149" s="2"/>
      <c r="L149" s="2"/>
      <c r="M149" s="2"/>
      <c r="N149" s="2"/>
      <c r="O149" s="2"/>
      <c r="P149" s="2"/>
      <c r="Q149" s="2"/>
      <c r="R149" s="2"/>
    </row>
    <row r="150" spans="1:18" ht="13.2" customHeight="1" x14ac:dyDescent="0.25">
      <c r="A150" s="2"/>
      <c r="B150" s="2"/>
      <c r="C150" s="2"/>
      <c r="D150" s="2"/>
      <c r="E150" s="2"/>
      <c r="F150" s="2"/>
      <c r="G150" s="2"/>
      <c r="H150" s="2"/>
      <c r="I150" s="2"/>
      <c r="J150" s="2"/>
      <c r="K150" s="2"/>
      <c r="L150" s="2"/>
      <c r="M150" s="2"/>
      <c r="N150" s="2"/>
      <c r="O150" s="2"/>
      <c r="P150" s="2"/>
      <c r="Q150" s="2"/>
      <c r="R150" s="2"/>
    </row>
    <row r="151" spans="1:18" ht="13.2" customHeight="1" x14ac:dyDescent="0.25">
      <c r="A151" s="2"/>
      <c r="B151" s="2"/>
      <c r="C151" s="2"/>
      <c r="D151" s="2"/>
      <c r="E151" s="2"/>
      <c r="F151" s="2"/>
      <c r="G151" s="2"/>
      <c r="H151" s="2"/>
      <c r="I151" s="2"/>
      <c r="J151" s="2"/>
      <c r="K151" s="2"/>
      <c r="L151" s="2"/>
      <c r="M151" s="2"/>
      <c r="N151" s="2"/>
      <c r="O151" s="2"/>
      <c r="P151" s="2"/>
      <c r="Q151" s="2"/>
      <c r="R151" s="2"/>
    </row>
    <row r="152" spans="1:18" ht="13.2" customHeight="1" x14ac:dyDescent="0.25">
      <c r="A152" s="2"/>
      <c r="B152" s="2"/>
      <c r="C152" s="2"/>
      <c r="D152" s="2"/>
      <c r="E152" s="2"/>
      <c r="F152" s="2"/>
      <c r="G152" s="2"/>
      <c r="H152" s="2"/>
      <c r="I152" s="2"/>
      <c r="J152" s="2"/>
      <c r="K152" s="2"/>
      <c r="L152" s="2"/>
      <c r="M152" s="2"/>
      <c r="N152" s="2"/>
      <c r="O152" s="2"/>
      <c r="P152" s="2"/>
      <c r="Q152" s="2"/>
      <c r="R152" s="2"/>
    </row>
    <row r="153" spans="1:18" ht="13.2" customHeight="1" x14ac:dyDescent="0.25">
      <c r="A153" s="2"/>
      <c r="B153" s="2"/>
      <c r="C153" s="2"/>
      <c r="D153" s="2"/>
      <c r="E153" s="2"/>
      <c r="F153" s="2"/>
      <c r="G153" s="2"/>
      <c r="H153" s="2"/>
      <c r="I153" s="2"/>
      <c r="J153" s="2"/>
      <c r="K153" s="2"/>
      <c r="L153" s="2"/>
      <c r="M153" s="2"/>
      <c r="N153" s="2"/>
      <c r="O153" s="2"/>
      <c r="P153" s="2"/>
      <c r="Q153" s="2"/>
      <c r="R153" s="2"/>
    </row>
    <row r="154" spans="1:18" ht="13.2" customHeight="1" x14ac:dyDescent="0.25">
      <c r="A154" s="2"/>
      <c r="B154" s="2"/>
      <c r="C154" s="2"/>
      <c r="D154" s="2"/>
      <c r="E154" s="2"/>
      <c r="F154" s="2"/>
      <c r="G154" s="2"/>
      <c r="H154" s="2"/>
      <c r="I154" s="2"/>
      <c r="J154" s="2"/>
      <c r="K154" s="2"/>
      <c r="L154" s="2"/>
      <c r="M154" s="2"/>
      <c r="N154" s="2"/>
      <c r="O154" s="2"/>
      <c r="P154" s="2"/>
      <c r="Q154" s="2"/>
      <c r="R154" s="2"/>
    </row>
    <row r="155" spans="1:18" ht="13.2" customHeight="1" x14ac:dyDescent="0.25">
      <c r="A155" s="2"/>
      <c r="B155" s="2"/>
      <c r="C155" s="2"/>
      <c r="D155" s="2"/>
      <c r="E155" s="2"/>
      <c r="F155" s="2"/>
      <c r="G155" s="2"/>
      <c r="H155" s="2"/>
      <c r="I155" s="2"/>
      <c r="J155" s="2"/>
      <c r="K155" s="2"/>
      <c r="L155" s="2"/>
      <c r="M155" s="2"/>
      <c r="N155" s="2"/>
      <c r="O155" s="2"/>
      <c r="P155" s="2"/>
      <c r="Q155" s="2"/>
      <c r="R155" s="2"/>
    </row>
    <row r="156" spans="1:18" ht="13.2" customHeight="1" x14ac:dyDescent="0.25">
      <c r="A156" s="2"/>
      <c r="B156" s="2"/>
      <c r="C156" s="2"/>
      <c r="D156" s="2"/>
      <c r="E156" s="2"/>
      <c r="F156" s="2"/>
      <c r="G156" s="2"/>
      <c r="H156" s="2"/>
      <c r="I156" s="2"/>
      <c r="J156" s="2"/>
      <c r="K156" s="2"/>
      <c r="L156" s="2"/>
      <c r="M156" s="2"/>
      <c r="N156" s="2"/>
      <c r="O156" s="2"/>
      <c r="P156" s="2"/>
      <c r="Q156" s="2"/>
      <c r="R156" s="2"/>
    </row>
    <row r="157" spans="1:18" ht="13.2" customHeight="1" x14ac:dyDescent="0.25">
      <c r="A157" s="2"/>
      <c r="B157" s="2"/>
      <c r="C157" s="2"/>
      <c r="D157" s="2"/>
      <c r="E157" s="2"/>
      <c r="F157" s="2"/>
      <c r="G157" s="2"/>
      <c r="H157" s="2"/>
      <c r="I157" s="2"/>
      <c r="J157" s="2"/>
      <c r="K157" s="2"/>
      <c r="L157" s="2"/>
      <c r="M157" s="2"/>
      <c r="N157" s="2"/>
      <c r="O157" s="2"/>
      <c r="P157" s="2"/>
      <c r="Q157" s="2"/>
      <c r="R157" s="2"/>
    </row>
    <row r="158" spans="1:18" ht="13.2" customHeight="1" x14ac:dyDescent="0.25">
      <c r="A158" s="2"/>
      <c r="B158" s="2"/>
      <c r="C158" s="2"/>
      <c r="D158" s="2"/>
      <c r="E158" s="2"/>
      <c r="F158" s="2"/>
      <c r="G158" s="2"/>
      <c r="H158" s="2"/>
      <c r="I158" s="2"/>
      <c r="J158" s="2"/>
      <c r="K158" s="2"/>
      <c r="L158" s="2"/>
      <c r="M158" s="2"/>
      <c r="N158" s="2"/>
      <c r="O158" s="2"/>
      <c r="P158" s="2"/>
      <c r="Q158" s="2"/>
      <c r="R158" s="2"/>
    </row>
    <row r="159" spans="1:18" ht="13.2" customHeight="1" x14ac:dyDescent="0.25">
      <c r="A159" s="2"/>
      <c r="B159" s="2"/>
      <c r="C159" s="2"/>
      <c r="D159" s="2"/>
      <c r="E159" s="2"/>
      <c r="F159" s="2"/>
      <c r="G159" s="2"/>
      <c r="H159" s="2"/>
      <c r="I159" s="2"/>
      <c r="J159" s="2"/>
      <c r="K159" s="2"/>
      <c r="L159" s="2"/>
      <c r="M159" s="2"/>
      <c r="N159" s="2"/>
      <c r="O159" s="2"/>
      <c r="P159" s="2"/>
      <c r="Q159" s="2"/>
      <c r="R159" s="2"/>
    </row>
    <row r="160" spans="1:18" ht="13.2" customHeight="1" x14ac:dyDescent="0.25">
      <c r="A160" s="2"/>
      <c r="B160" s="2"/>
      <c r="C160" s="2"/>
      <c r="D160" s="2"/>
      <c r="E160" s="2"/>
      <c r="F160" s="2"/>
      <c r="G160" s="2"/>
      <c r="H160" s="2"/>
      <c r="I160" s="2"/>
      <c r="J160" s="2"/>
      <c r="K160" s="2"/>
      <c r="L160" s="2"/>
      <c r="M160" s="2"/>
      <c r="N160" s="2"/>
      <c r="O160" s="2"/>
      <c r="P160" s="2"/>
      <c r="Q160" s="2"/>
      <c r="R160" s="2"/>
    </row>
    <row r="161" spans="1:18" ht="13.2" customHeight="1" x14ac:dyDescent="0.25">
      <c r="A161" s="2"/>
      <c r="B161" s="2"/>
      <c r="C161" s="2"/>
      <c r="D161" s="2"/>
      <c r="E161" s="2"/>
      <c r="F161" s="2"/>
      <c r="G161" s="2"/>
      <c r="H161" s="2"/>
      <c r="I161" s="2"/>
      <c r="J161" s="2"/>
      <c r="K161" s="2"/>
      <c r="L161" s="2"/>
      <c r="M161" s="2"/>
      <c r="N161" s="2"/>
      <c r="O161" s="2"/>
      <c r="P161" s="2"/>
      <c r="Q161" s="2"/>
      <c r="R161" s="2"/>
    </row>
    <row r="162" spans="1:18" ht="13.2" customHeight="1" x14ac:dyDescent="0.25">
      <c r="A162" s="2"/>
      <c r="B162" s="2"/>
      <c r="C162" s="2"/>
      <c r="D162" s="2"/>
      <c r="E162" s="2"/>
      <c r="F162" s="2"/>
      <c r="G162" s="2"/>
      <c r="H162" s="2"/>
      <c r="I162" s="2"/>
      <c r="J162" s="2"/>
      <c r="K162" s="2"/>
      <c r="L162" s="2"/>
      <c r="M162" s="2"/>
      <c r="N162" s="2"/>
      <c r="O162" s="2"/>
      <c r="P162" s="2"/>
      <c r="Q162" s="2"/>
      <c r="R162" s="2"/>
    </row>
    <row r="163" spans="1:18" ht="13.2" customHeight="1" x14ac:dyDescent="0.25">
      <c r="A163" s="2"/>
      <c r="B163" s="2"/>
      <c r="C163" s="2"/>
      <c r="D163" s="2"/>
      <c r="E163" s="2"/>
      <c r="F163" s="2"/>
      <c r="G163" s="2"/>
      <c r="H163" s="2"/>
      <c r="I163" s="2"/>
      <c r="J163" s="2"/>
      <c r="K163" s="2"/>
      <c r="L163" s="2"/>
      <c r="M163" s="2"/>
      <c r="N163" s="2"/>
      <c r="O163" s="2"/>
      <c r="P163" s="2"/>
      <c r="Q163" s="2"/>
      <c r="R163" s="2"/>
    </row>
    <row r="164" spans="1:18" ht="13.2" customHeight="1" x14ac:dyDescent="0.25">
      <c r="A164" s="2"/>
      <c r="B164" s="2"/>
      <c r="C164" s="2"/>
      <c r="D164" s="2"/>
      <c r="E164" s="2"/>
      <c r="F164" s="2"/>
      <c r="G164" s="2"/>
      <c r="H164" s="2"/>
      <c r="I164" s="2"/>
      <c r="J164" s="2"/>
      <c r="K164" s="2"/>
      <c r="L164" s="2"/>
      <c r="M164" s="2"/>
      <c r="N164" s="2"/>
      <c r="O164" s="2"/>
      <c r="P164" s="2"/>
      <c r="Q164" s="2"/>
      <c r="R164" s="2"/>
    </row>
    <row r="165" spans="1:18" ht="13.2" customHeight="1" x14ac:dyDescent="0.25">
      <c r="A165" s="2"/>
      <c r="B165" s="2"/>
      <c r="C165" s="2"/>
      <c r="D165" s="2"/>
      <c r="E165" s="2"/>
      <c r="F165" s="2"/>
      <c r="G165" s="2"/>
      <c r="H165" s="2"/>
      <c r="I165" s="2"/>
      <c r="J165" s="2"/>
      <c r="K165" s="2"/>
      <c r="L165" s="2"/>
      <c r="M165" s="2"/>
      <c r="N165" s="2"/>
      <c r="O165" s="2"/>
      <c r="P165" s="2"/>
      <c r="Q165" s="2"/>
      <c r="R165" s="2"/>
    </row>
    <row r="166" spans="1:18" ht="13.2" customHeight="1" x14ac:dyDescent="0.25">
      <c r="A166" s="2"/>
      <c r="B166" s="2"/>
      <c r="C166" s="2"/>
      <c r="D166" s="2"/>
      <c r="E166" s="2"/>
      <c r="F166" s="2"/>
      <c r="G166" s="2"/>
      <c r="H166" s="2"/>
      <c r="I166" s="2"/>
      <c r="J166" s="2"/>
      <c r="K166" s="2"/>
      <c r="L166" s="2"/>
      <c r="M166" s="2"/>
      <c r="N166" s="2"/>
      <c r="O166" s="2"/>
      <c r="P166" s="2"/>
      <c r="Q166" s="2"/>
      <c r="R166" s="2"/>
    </row>
    <row r="167" spans="1:18" ht="13.2" customHeight="1" x14ac:dyDescent="0.25">
      <c r="A167" s="2"/>
      <c r="B167" s="2"/>
      <c r="C167" s="2"/>
      <c r="D167" s="2"/>
      <c r="E167" s="2"/>
      <c r="F167" s="2"/>
      <c r="G167" s="2"/>
      <c r="H167" s="2"/>
      <c r="I167" s="2"/>
      <c r="J167" s="2"/>
      <c r="K167" s="2"/>
      <c r="L167" s="2"/>
      <c r="M167" s="2"/>
      <c r="N167" s="2"/>
      <c r="O167" s="2"/>
      <c r="P167" s="2"/>
      <c r="Q167" s="2"/>
      <c r="R167" s="2"/>
    </row>
    <row r="168" spans="1:18" ht="13.2" customHeight="1" x14ac:dyDescent="0.25">
      <c r="A168" s="2"/>
      <c r="B168" s="2"/>
      <c r="C168" s="2"/>
      <c r="D168" s="2"/>
      <c r="E168" s="2"/>
      <c r="F168" s="2"/>
      <c r="G168" s="2"/>
      <c r="H168" s="2"/>
      <c r="I168" s="2"/>
      <c r="J168" s="2"/>
      <c r="K168" s="2"/>
      <c r="L168" s="2"/>
      <c r="M168" s="2"/>
      <c r="N168" s="2"/>
      <c r="O168" s="2"/>
      <c r="P168" s="2"/>
      <c r="Q168" s="2"/>
      <c r="R168" s="2"/>
    </row>
    <row r="169" spans="1:18" ht="13.2" customHeight="1" x14ac:dyDescent="0.25">
      <c r="A169" s="2"/>
      <c r="B169" s="2"/>
      <c r="C169" s="2"/>
      <c r="D169" s="2"/>
      <c r="E169" s="2"/>
      <c r="F169" s="2"/>
      <c r="G169" s="2"/>
      <c r="H169" s="2"/>
      <c r="I169" s="2"/>
      <c r="J169" s="2"/>
      <c r="K169" s="2"/>
      <c r="L169" s="2"/>
      <c r="M169" s="2"/>
      <c r="N169" s="2"/>
      <c r="O169" s="2"/>
      <c r="P169" s="2"/>
      <c r="Q169" s="2"/>
      <c r="R169" s="2"/>
    </row>
    <row r="170" spans="1:18" ht="13.2" customHeight="1" x14ac:dyDescent="0.25">
      <c r="A170" s="2"/>
      <c r="B170" s="2"/>
      <c r="C170" s="2"/>
      <c r="D170" s="2"/>
      <c r="E170" s="2"/>
      <c r="F170" s="2"/>
      <c r="G170" s="2"/>
      <c r="H170" s="2"/>
      <c r="I170" s="2"/>
      <c r="J170" s="2"/>
      <c r="K170" s="2"/>
      <c r="L170" s="2"/>
      <c r="M170" s="2"/>
      <c r="N170" s="2"/>
      <c r="O170" s="2"/>
      <c r="P170" s="2"/>
    </row>
    <row r="171" spans="1:18" ht="13.2" customHeight="1" x14ac:dyDescent="0.25">
      <c r="A171" s="2"/>
      <c r="B171" s="2"/>
      <c r="C171" s="2"/>
      <c r="D171" s="2"/>
      <c r="E171" s="2"/>
      <c r="F171" s="2"/>
      <c r="G171" s="2"/>
      <c r="H171" s="2"/>
      <c r="I171" s="2"/>
      <c r="J171" s="2"/>
      <c r="K171" s="2"/>
      <c r="L171" s="2"/>
      <c r="M171" s="2"/>
      <c r="N171" s="2"/>
      <c r="O171" s="2"/>
      <c r="P171" s="2"/>
    </row>
    <row r="172" spans="1:18" ht="13.2" customHeight="1" x14ac:dyDescent="0.25">
      <c r="A172" s="2"/>
      <c r="B172" s="2"/>
      <c r="C172" s="2"/>
      <c r="D172" s="2"/>
      <c r="E172" s="2"/>
      <c r="F172" s="2"/>
      <c r="G172" s="2"/>
      <c r="H172" s="2"/>
      <c r="I172" s="2"/>
      <c r="J172" s="2"/>
      <c r="K172" s="2"/>
      <c r="L172" s="2"/>
      <c r="M172" s="2"/>
      <c r="N172" s="2"/>
      <c r="O172" s="2"/>
      <c r="P172" s="2"/>
    </row>
    <row r="173" spans="1:18" ht="13.2" customHeight="1" x14ac:dyDescent="0.25">
      <c r="A173" s="2"/>
      <c r="B173" s="2"/>
      <c r="C173" s="2"/>
      <c r="D173" s="2"/>
      <c r="E173" s="2"/>
      <c r="F173" s="2"/>
      <c r="G173" s="2"/>
      <c r="H173" s="2"/>
      <c r="I173" s="2"/>
      <c r="J173" s="2"/>
      <c r="K173" s="2"/>
      <c r="L173" s="2"/>
      <c r="M173" s="2"/>
      <c r="N173" s="2"/>
      <c r="O173" s="2"/>
      <c r="P173" s="2"/>
    </row>
    <row r="174" spans="1:18" ht="13.2" customHeight="1" x14ac:dyDescent="0.25">
      <c r="A174" s="2"/>
      <c r="B174" s="2"/>
      <c r="C174" s="2"/>
      <c r="D174" s="2"/>
      <c r="E174" s="2"/>
      <c r="F174" s="2"/>
      <c r="G174" s="2"/>
      <c r="H174" s="2"/>
      <c r="I174" s="2"/>
      <c r="J174" s="2"/>
      <c r="K174" s="2"/>
      <c r="L174" s="2"/>
      <c r="M174" s="2"/>
      <c r="N174" s="2"/>
      <c r="O174" s="2"/>
      <c r="P174" s="2"/>
    </row>
    <row r="175" spans="1:18" ht="13.2" customHeight="1" x14ac:dyDescent="0.25">
      <c r="A175" s="2"/>
      <c r="B175" s="2"/>
      <c r="C175" s="2"/>
      <c r="D175" s="2"/>
      <c r="E175" s="2"/>
      <c r="F175" s="2"/>
      <c r="G175" s="2"/>
      <c r="H175" s="2"/>
      <c r="I175" s="2"/>
      <c r="J175" s="2"/>
      <c r="K175" s="2"/>
      <c r="L175" s="2"/>
      <c r="M175" s="2"/>
      <c r="N175" s="2"/>
      <c r="O175" s="2"/>
      <c r="P175" s="2"/>
    </row>
    <row r="176" spans="1:18" ht="13.2" customHeight="1" x14ac:dyDescent="0.25">
      <c r="A176" s="2"/>
      <c r="B176" s="2"/>
      <c r="C176" s="2"/>
      <c r="D176" s="2"/>
      <c r="E176" s="2"/>
      <c r="F176" s="2"/>
      <c r="G176" s="2"/>
      <c r="H176" s="2"/>
      <c r="I176" s="2"/>
      <c r="J176" s="2"/>
      <c r="K176" s="2"/>
      <c r="L176" s="2"/>
      <c r="M176" s="2"/>
      <c r="N176" s="2"/>
      <c r="O176" s="2"/>
      <c r="P176" s="2"/>
    </row>
    <row r="177" spans="1:16" ht="13.2" customHeight="1" x14ac:dyDescent="0.25">
      <c r="A177" s="2"/>
      <c r="B177" s="2"/>
      <c r="C177" s="2"/>
      <c r="D177" s="2"/>
      <c r="E177" s="2"/>
      <c r="F177" s="2"/>
      <c r="G177" s="2"/>
      <c r="H177" s="2"/>
      <c r="I177" s="2"/>
      <c r="J177" s="2"/>
      <c r="K177" s="2"/>
      <c r="L177" s="2"/>
      <c r="M177" s="2"/>
      <c r="N177" s="2"/>
      <c r="O177" s="2"/>
      <c r="P177" s="2"/>
    </row>
    <row r="178" spans="1:16" ht="13.2" customHeight="1" x14ac:dyDescent="0.25">
      <c r="A178" s="2"/>
      <c r="B178" s="2"/>
      <c r="C178" s="2"/>
      <c r="D178" s="2"/>
      <c r="E178" s="2"/>
      <c r="F178" s="2"/>
      <c r="G178" s="2"/>
      <c r="H178" s="2"/>
      <c r="I178" s="2"/>
      <c r="J178" s="2"/>
      <c r="K178" s="2"/>
      <c r="L178" s="2"/>
      <c r="M178" s="2"/>
      <c r="N178" s="2"/>
      <c r="O178" s="2"/>
      <c r="P178" s="2"/>
    </row>
    <row r="179" spans="1:16" ht="13.2" customHeight="1" x14ac:dyDescent="0.25">
      <c r="A179" s="2"/>
      <c r="B179" s="2"/>
      <c r="C179" s="2"/>
      <c r="D179" s="2"/>
      <c r="E179" s="2"/>
      <c r="F179" s="2"/>
      <c r="G179" s="2"/>
      <c r="H179" s="2"/>
      <c r="I179" s="2"/>
      <c r="J179" s="2"/>
      <c r="K179" s="2"/>
      <c r="L179" s="2"/>
      <c r="M179" s="2"/>
      <c r="N179" s="2"/>
      <c r="O179" s="2"/>
      <c r="P179" s="2"/>
    </row>
    <row r="180" spans="1:16" ht="13.2" customHeight="1" x14ac:dyDescent="0.25">
      <c r="A180" s="2"/>
      <c r="B180" s="2"/>
      <c r="C180" s="2"/>
      <c r="D180" s="2"/>
      <c r="E180" s="2"/>
      <c r="F180" s="2"/>
      <c r="G180" s="2"/>
      <c r="H180" s="2"/>
      <c r="I180" s="2"/>
      <c r="J180" s="2"/>
      <c r="K180" s="2"/>
      <c r="L180" s="2"/>
      <c r="M180" s="2"/>
      <c r="N180" s="2"/>
      <c r="O180" s="2"/>
      <c r="P180" s="2"/>
    </row>
    <row r="181" spans="1:16" ht="13.2" customHeight="1" x14ac:dyDescent="0.25">
      <c r="A181" s="2"/>
      <c r="B181" s="2"/>
      <c r="C181" s="2"/>
      <c r="D181" s="2"/>
      <c r="E181" s="2"/>
      <c r="F181" s="2"/>
      <c r="G181" s="2"/>
      <c r="H181" s="2"/>
      <c r="I181" s="2"/>
      <c r="J181" s="2"/>
      <c r="K181" s="2"/>
      <c r="L181" s="2"/>
      <c r="M181" s="2"/>
      <c r="N181" s="2"/>
      <c r="O181" s="2"/>
      <c r="P181" s="2"/>
    </row>
    <row r="182" spans="1:16" ht="13.2" customHeight="1" x14ac:dyDescent="0.25">
      <c r="A182" s="2"/>
      <c r="B182" s="2"/>
      <c r="C182" s="2"/>
      <c r="D182" s="2"/>
      <c r="E182" s="2"/>
      <c r="F182" s="2"/>
      <c r="G182" s="2"/>
      <c r="H182" s="2"/>
      <c r="I182" s="2"/>
      <c r="J182" s="2"/>
      <c r="K182" s="2"/>
      <c r="L182" s="2"/>
      <c r="M182" s="2"/>
      <c r="N182" s="2"/>
      <c r="O182" s="2"/>
      <c r="P182" s="2"/>
    </row>
    <row r="183" spans="1:16" ht="13.2" customHeight="1" x14ac:dyDescent="0.25">
      <c r="A183" s="2"/>
      <c r="B183" s="2"/>
      <c r="C183" s="2"/>
      <c r="D183" s="2"/>
      <c r="E183" s="2"/>
      <c r="F183" s="2"/>
      <c r="G183" s="2"/>
      <c r="H183" s="2"/>
      <c r="I183" s="2"/>
      <c r="J183" s="2"/>
      <c r="K183" s="2"/>
      <c r="L183" s="2"/>
      <c r="M183" s="2"/>
      <c r="N183" s="2"/>
      <c r="O183" s="2"/>
      <c r="P183" s="2"/>
    </row>
    <row r="184" spans="1:16" ht="13.2" customHeight="1" x14ac:dyDescent="0.25">
      <c r="A184" s="2"/>
      <c r="B184" s="2"/>
      <c r="C184" s="2"/>
      <c r="D184" s="2"/>
      <c r="E184" s="2"/>
      <c r="F184" s="2"/>
      <c r="G184" s="2"/>
      <c r="H184" s="2"/>
      <c r="I184" s="2"/>
      <c r="J184" s="2"/>
      <c r="K184" s="2"/>
      <c r="L184" s="2"/>
      <c r="M184" s="2"/>
      <c r="N184" s="2"/>
      <c r="O184" s="2"/>
      <c r="P184" s="2"/>
    </row>
    <row r="185" spans="1:16" ht="13.2" customHeight="1" x14ac:dyDescent="0.25">
      <c r="A185" s="2"/>
      <c r="B185" s="2"/>
      <c r="C185" s="2"/>
      <c r="D185" s="2"/>
      <c r="E185" s="2"/>
      <c r="F185" s="2"/>
      <c r="G185" s="2"/>
      <c r="H185" s="2"/>
      <c r="I185" s="2"/>
      <c r="J185" s="2"/>
      <c r="K185" s="2"/>
      <c r="L185" s="2"/>
      <c r="M185" s="2"/>
      <c r="N185" s="2"/>
      <c r="O185" s="2"/>
      <c r="P185" s="2"/>
    </row>
    <row r="186" spans="1:16" ht="13.2" customHeight="1" x14ac:dyDescent="0.25">
      <c r="A186" s="2"/>
      <c r="B186" s="2"/>
      <c r="C186" s="2"/>
      <c r="D186" s="2"/>
      <c r="E186" s="2"/>
      <c r="F186" s="2"/>
      <c r="G186" s="2"/>
      <c r="H186" s="2"/>
      <c r="I186" s="2"/>
      <c r="J186" s="2"/>
      <c r="K186" s="2"/>
      <c r="L186" s="2"/>
      <c r="M186" s="2"/>
      <c r="N186" s="2"/>
      <c r="O186" s="2"/>
      <c r="P186" s="2"/>
    </row>
    <row r="187" spans="1:16" ht="13.2" customHeight="1" x14ac:dyDescent="0.25">
      <c r="A187" s="2"/>
      <c r="B187" s="2"/>
      <c r="C187" s="2"/>
      <c r="D187" s="2"/>
      <c r="E187" s="2"/>
      <c r="F187" s="2"/>
      <c r="G187" s="2"/>
      <c r="H187" s="2"/>
      <c r="I187" s="2"/>
      <c r="J187" s="2"/>
      <c r="K187" s="2"/>
      <c r="L187" s="2"/>
      <c r="M187" s="2"/>
      <c r="N187" s="2"/>
      <c r="O187" s="2"/>
      <c r="P187" s="2"/>
    </row>
    <row r="188" spans="1:16" ht="13.2" customHeight="1" x14ac:dyDescent="0.25">
      <c r="A188" s="2"/>
      <c r="B188" s="2"/>
      <c r="C188" s="2"/>
      <c r="D188" s="2"/>
      <c r="E188" s="2"/>
      <c r="F188" s="2"/>
      <c r="G188" s="2"/>
      <c r="H188" s="2"/>
      <c r="I188" s="2"/>
      <c r="J188" s="2"/>
      <c r="K188" s="2"/>
      <c r="L188" s="2"/>
      <c r="M188" s="2"/>
      <c r="N188" s="2"/>
      <c r="O188" s="2"/>
      <c r="P188" s="2"/>
    </row>
    <row r="189" spans="1:16" ht="13.2" customHeight="1" x14ac:dyDescent="0.25">
      <c r="A189" s="2"/>
      <c r="B189" s="2"/>
      <c r="C189" s="2"/>
      <c r="D189" s="2"/>
      <c r="E189" s="2"/>
      <c r="F189" s="2"/>
      <c r="G189" s="2"/>
      <c r="H189" s="2"/>
      <c r="I189" s="2"/>
      <c r="J189" s="2"/>
      <c r="K189" s="2"/>
      <c r="L189" s="2"/>
      <c r="M189" s="2"/>
      <c r="N189" s="2"/>
      <c r="O189" s="2"/>
      <c r="P189" s="2"/>
    </row>
  </sheetData>
  <sheetProtection algorithmName="SHA-512" hashValue="A+KjjLAA70xWfnYciAQu93CiuDXs7d4f1/k30nX4T9zCjvPgTiGEYZ3C5lpf5Xb25axl2ECpVCACc1u3hJNFvQ==" saltValue="CrRmMnG56M0imaYZ0c+A0w==" spinCount="100000" sheet="1" objects="1" scenarios="1" selectLockedCells="1"/>
  <mergeCells count="112">
    <mergeCell ref="L11:M11"/>
    <mergeCell ref="O15:P15"/>
    <mergeCell ref="C15:N15"/>
    <mergeCell ref="J13:M13"/>
    <mergeCell ref="P13:R13"/>
    <mergeCell ref="E12:R12"/>
    <mergeCell ref="J20:R20"/>
    <mergeCell ref="A5:R5"/>
    <mergeCell ref="E22:R22"/>
    <mergeCell ref="F8:J8"/>
    <mergeCell ref="E11:G11"/>
    <mergeCell ref="F18:J18"/>
    <mergeCell ref="G19:R19"/>
    <mergeCell ref="E21:G21"/>
    <mergeCell ref="E9:G9"/>
    <mergeCell ref="J10:R10"/>
    <mergeCell ref="I9:R9"/>
    <mergeCell ref="F10:H10"/>
    <mergeCell ref="C51:K51"/>
    <mergeCell ref="L51:Q51"/>
    <mergeCell ref="G81:H81"/>
    <mergeCell ref="J81:K81"/>
    <mergeCell ref="L79:M79"/>
    <mergeCell ref="L80:M80"/>
    <mergeCell ref="L78:M78"/>
    <mergeCell ref="C73:D73"/>
    <mergeCell ref="F1:N2"/>
    <mergeCell ref="M48:O48"/>
    <mergeCell ref="O50:Q50"/>
    <mergeCell ref="E13:F13"/>
    <mergeCell ref="H50:L50"/>
    <mergeCell ref="A4:J4"/>
    <mergeCell ref="K4:L4"/>
    <mergeCell ref="P37:R37"/>
    <mergeCell ref="J37:N37"/>
    <mergeCell ref="N38:Q38"/>
    <mergeCell ref="D37:H37"/>
    <mergeCell ref="Q47:R47"/>
    <mergeCell ref="H47:K47"/>
    <mergeCell ref="I11:K11"/>
    <mergeCell ref="I36:R36"/>
    <mergeCell ref="N11:R11"/>
    <mergeCell ref="L83:M83"/>
    <mergeCell ref="C67:Q67"/>
    <mergeCell ref="C66:Q66"/>
    <mergeCell ref="C68:Q72"/>
    <mergeCell ref="F53:Q53"/>
    <mergeCell ref="G56:Q56"/>
    <mergeCell ref="E91:J91"/>
    <mergeCell ref="K91:Q91"/>
    <mergeCell ref="E73:H73"/>
    <mergeCell ref="I73:N73"/>
    <mergeCell ref="G61:R61"/>
    <mergeCell ref="O73:P73"/>
    <mergeCell ref="I109:L109"/>
    <mergeCell ref="O111:Q111"/>
    <mergeCell ref="E103:L103"/>
    <mergeCell ref="C103:D103"/>
    <mergeCell ref="O103:Q103"/>
    <mergeCell ref="C98:Q100"/>
    <mergeCell ref="E109:H109"/>
    <mergeCell ref="C106:D109"/>
    <mergeCell ref="E92:Q93"/>
    <mergeCell ref="E94:L94"/>
    <mergeCell ref="AB8:AC8"/>
    <mergeCell ref="Z8:AA8"/>
    <mergeCell ref="I45:L45"/>
    <mergeCell ref="N44:O44"/>
    <mergeCell ref="Y33:Y34"/>
    <mergeCell ref="Y35:Y36"/>
    <mergeCell ref="B39:R41"/>
    <mergeCell ref="F20:H20"/>
    <mergeCell ref="M29:O29"/>
    <mergeCell ref="F32:O32"/>
    <mergeCell ref="G33:N34"/>
    <mergeCell ref="F31:H31"/>
    <mergeCell ref="D33:F33"/>
    <mergeCell ref="O33:Q33"/>
    <mergeCell ref="F17:L17"/>
    <mergeCell ref="I44:L44"/>
    <mergeCell ref="E23:F23"/>
    <mergeCell ref="J23:M23"/>
    <mergeCell ref="P23:R23"/>
    <mergeCell ref="C25:N25"/>
    <mergeCell ref="O25:P25"/>
    <mergeCell ref="I21:K21"/>
    <mergeCell ref="L21:M21"/>
    <mergeCell ref="N21:R21"/>
    <mergeCell ref="O4:R4"/>
    <mergeCell ref="M94:Q94"/>
    <mergeCell ref="C88:D94"/>
    <mergeCell ref="G78:H78"/>
    <mergeCell ref="D83:G83"/>
    <mergeCell ref="D84:G84"/>
    <mergeCell ref="H83:K83"/>
    <mergeCell ref="O84:P84"/>
    <mergeCell ref="O83:P83"/>
    <mergeCell ref="I78:K78"/>
    <mergeCell ref="G82:K82"/>
    <mergeCell ref="J79:K79"/>
    <mergeCell ref="G79:H79"/>
    <mergeCell ref="D79:F79"/>
    <mergeCell ref="E89:Q89"/>
    <mergeCell ref="E90:Q90"/>
    <mergeCell ref="L84:M84"/>
    <mergeCell ref="E88:N88"/>
    <mergeCell ref="J54:L54"/>
    <mergeCell ref="J57:L57"/>
    <mergeCell ref="L82:M82"/>
    <mergeCell ref="G80:H80"/>
    <mergeCell ref="J80:K80"/>
    <mergeCell ref="H48:K48"/>
  </mergeCells>
  <phoneticPr fontId="0" type="noConversion"/>
  <conditionalFormatting sqref="C47">
    <cfRule type="cellIs" dxfId="31" priority="65" operator="equal">
      <formula>#REF!</formula>
    </cfRule>
  </conditionalFormatting>
  <conditionalFormatting sqref="C51 L51 C52:Q52">
    <cfRule type="cellIs" dxfId="30" priority="189" operator="equal">
      <formula>$T$57</formula>
    </cfRule>
    <cfRule type="cellIs" dxfId="29" priority="190" operator="equal">
      <formula>$T$49</formula>
    </cfRule>
  </conditionalFormatting>
  <conditionalFormatting sqref="D33:F33">
    <cfRule type="cellIs" dxfId="28" priority="10" operator="equal">
      <formula>$V$17</formula>
    </cfRule>
  </conditionalFormatting>
  <conditionalFormatting sqref="E9:G9">
    <cfRule type="cellIs" dxfId="27" priority="16" operator="equal">
      <formula>$V$17</formula>
    </cfRule>
  </conditionalFormatting>
  <conditionalFormatting sqref="F10:H10">
    <cfRule type="cellIs" dxfId="26" priority="14" operator="equal">
      <formula>$V$17</formula>
    </cfRule>
  </conditionalFormatting>
  <conditionalFormatting sqref="F20:H20">
    <cfRule type="cellIs" dxfId="25" priority="13" operator="equal">
      <formula>$V$17</formula>
    </cfRule>
  </conditionalFormatting>
  <conditionalFormatting sqref="F31:H31">
    <cfRule type="cellIs" dxfId="24" priority="11" operator="equal">
      <formula>$V$17</formula>
    </cfRule>
  </conditionalFormatting>
  <conditionalFormatting sqref="G33 E34:F34 O34:Q34">
    <cfRule type="cellIs" dxfId="23" priority="173" operator="equal">
      <formula>$V$18</formula>
    </cfRule>
  </conditionalFormatting>
  <conditionalFormatting sqref="G33:N34">
    <cfRule type="cellIs" dxfId="22" priority="6" operator="equal">
      <formula>$T$30</formula>
    </cfRule>
  </conditionalFormatting>
  <conditionalFormatting sqref="H9 I10">
    <cfRule type="cellIs" dxfId="21" priority="15" operator="equal">
      <formula>$T$15</formula>
    </cfRule>
  </conditionalFormatting>
  <conditionalFormatting sqref="I20">
    <cfRule type="cellIs" dxfId="20" priority="12" operator="equal">
      <formula>$T$15</formula>
    </cfRule>
  </conditionalFormatting>
  <conditionalFormatting sqref="I45:L45">
    <cfRule type="cellIs" dxfId="19" priority="54" operator="equal">
      <formula>$V$17</formula>
    </cfRule>
    <cfRule type="cellIs" dxfId="18" priority="55" operator="equal">
      <formula>$V$23</formula>
    </cfRule>
  </conditionalFormatting>
  <conditionalFormatting sqref="J54:L55">
    <cfRule type="cellIs" dxfId="17" priority="5" operator="equal">
      <formula>$V$17</formula>
    </cfRule>
  </conditionalFormatting>
  <conditionalFormatting sqref="J57:L64">
    <cfRule type="cellIs" dxfId="16" priority="4" operator="equal">
      <formula>$V$17</formula>
    </cfRule>
  </conditionalFormatting>
  <conditionalFormatting sqref="L51 C51 C52:Q52">
    <cfRule type="cellIs" dxfId="15" priority="188" operator="equal">
      <formula>$T$53</formula>
    </cfRule>
  </conditionalFormatting>
  <conditionalFormatting sqref="L83:M83">
    <cfRule type="cellIs" dxfId="14" priority="48" operator="lessThan">
      <formula>43831</formula>
    </cfRule>
  </conditionalFormatting>
  <conditionalFormatting sqref="L84:M84">
    <cfRule type="cellIs" dxfId="13" priority="46" operator="lessThan">
      <formula>1</formula>
    </cfRule>
    <cfRule type="cellIs" dxfId="12" priority="47" operator="equal">
      <formula>$T$216</formula>
    </cfRule>
  </conditionalFormatting>
  <conditionalFormatting sqref="L51:Q51">
    <cfRule type="cellIs" dxfId="11" priority="1" operator="equal">
      <formula>$T$58</formula>
    </cfRule>
    <cfRule type="cellIs" dxfId="10" priority="2" operator="equal">
      <formula>$T$51</formula>
    </cfRule>
    <cfRule type="cellIs" dxfId="9" priority="3" operator="equal">
      <formula>$T$55</formula>
    </cfRule>
  </conditionalFormatting>
  <conditionalFormatting sqref="N44:O44">
    <cfRule type="cellIs" dxfId="8" priority="52" operator="equal">
      <formula>$V$22</formula>
    </cfRule>
  </conditionalFormatting>
  <conditionalFormatting sqref="O8 O18 M29 M48 H48:H50">
    <cfRule type="cellIs" dxfId="7" priority="167" operator="equal">
      <formula>$V$17</formula>
    </cfRule>
  </conditionalFormatting>
  <conditionalFormatting sqref="O33:Q33">
    <cfRule type="cellIs" dxfId="6" priority="7" operator="equal">
      <formula>$V$17</formula>
    </cfRule>
    <cfRule type="cellIs" dxfId="5" priority="8" operator="equal">
      <formula>$V$18</formula>
    </cfRule>
  </conditionalFormatting>
  <conditionalFormatting sqref="O50:Q50">
    <cfRule type="cellIs" dxfId="4" priority="178" operator="equal">
      <formula>$T$48</formula>
    </cfRule>
  </conditionalFormatting>
  <conditionalFormatting sqref="P44">
    <cfRule type="cellIs" dxfId="3" priority="51" operator="greaterThan">
      <formula>0.01</formula>
    </cfRule>
  </conditionalFormatting>
  <conditionalFormatting sqref="Q47">
    <cfRule type="cellIs" dxfId="2" priority="149" operator="equal">
      <formula>$Z$8</formula>
    </cfRule>
  </conditionalFormatting>
  <dataValidations xWindow="157" yWindow="585" count="9">
    <dataValidation type="list" allowBlank="1" showInputMessage="1" showErrorMessage="1" sqref="O15:P15" xr:uid="{00000000-0002-0000-0000-000001000000}">
      <formula1>$T$2:$T$3</formula1>
    </dataValidation>
    <dataValidation type="list" allowBlank="1" showInputMessage="1" showErrorMessage="1" sqref="O25:P25" xr:uid="{7E4F244C-C924-4224-BD06-4BBCE0FB93E8}">
      <formula1>$T$4:$T$6</formula1>
    </dataValidation>
    <dataValidation type="list" allowBlank="1" showInputMessage="1" showErrorMessage="1" sqref="H47" xr:uid="{00000000-0002-0000-0000-000002000000}">
      <formula1>$V$1:$V$3</formula1>
    </dataValidation>
    <dataValidation type="list" allowBlank="1" showInputMessage="1" showErrorMessage="1" sqref="I44:L44" xr:uid="{6AD02255-EBC1-47C7-A4FB-DC1904AC024D}">
      <formula1>$V$10:$V$12</formula1>
    </dataValidation>
    <dataValidation type="list" allowBlank="1" showInputMessage="1" showErrorMessage="1" sqref="P32" xr:uid="{00000000-0002-0000-0000-000000000000}">
      <formula1>$Z$11:$Z$13</formula1>
    </dataValidation>
    <dataValidation type="list" allowBlank="1" showInputMessage="1" showErrorMessage="1" sqref="N28" xr:uid="{A5393952-4456-49A2-85D0-AB655C140B88}">
      <formula1>$Z$23:$Z$25</formula1>
    </dataValidation>
    <dataValidation type="list" allowBlank="1" showInputMessage="1" showErrorMessage="1" sqref="G30" xr:uid="{5F4818C3-E9AF-4251-9613-0EA25336855F}">
      <formula1>$Z$19:$Z$21</formula1>
    </dataValidation>
    <dataValidation type="list" allowBlank="1" showInputMessage="1" showErrorMessage="1" sqref="E32" xr:uid="{940A3923-414D-4A95-A0EB-0EFB8C6E67DB}">
      <formula1>$Z$15:$Z$17</formula1>
    </dataValidation>
    <dataValidation type="list" allowBlank="1" showInputMessage="1" showErrorMessage="1" sqref="N47" xr:uid="{00000000-0002-0000-0000-000003000000}">
      <formula1>$Y$5:$Y$8</formula1>
    </dataValidation>
  </dataValidations>
  <hyperlinks>
    <hyperlink ref="O73" r:id="rId1" xr:uid="{00000000-0004-0000-0000-000001000000}"/>
    <hyperlink ref="G47" location="'Ler+'!C27" display="Ler+" xr:uid="{00000000-0004-0000-0000-000002000000}"/>
    <hyperlink ref="E73:H73" r:id="rId2" display="https://balcao.portugal2020.pt" xr:uid="{00000000-0004-0000-0000-000003000000}"/>
    <hyperlink ref="M28" location="'Ler+'!C65" display="Ler+" xr:uid="{00000000-0004-0000-0000-000006000000}"/>
    <hyperlink ref="K91" r:id="rId3"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8F920053-A407-4AD9-929C-86A871537C6F}"/>
    <hyperlink ref="I109" r:id="rId4" display="ana.quartin@fundacaoaip.pt" xr:uid="{D950C274-7098-4C06-8EC1-AF97C062B59E}"/>
    <hyperlink ref="M94" r:id="rId5" xr:uid="{209EBCA0-78CA-49D0-9FDE-E090EC030D56}"/>
    <hyperlink ref="I78:K78" location="'Ler+'!C98" display="Taxa de IVA (ler Normas)" xr:uid="{2FF765D6-59F4-46BB-B5E0-1BF0C5BB8C08}"/>
  </hyperlinks>
  <printOptions horizontalCentered="1" verticalCentered="1"/>
  <pageMargins left="0.19685039370078741" right="0.19685039370078741" top="0.19685039370078741" bottom="0.19685039370078741" header="0" footer="0"/>
  <pageSetup orientation="portrait" r:id="rId6"/>
  <headerFooter alignWithMargins="0"/>
  <rowBreaks count="1" manualBreakCount="1">
    <brk id="59" max="18"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V201"/>
  <sheetViews>
    <sheetView showGridLines="0" zoomScaleNormal="100" workbookViewId="0">
      <selection activeCell="G2" sqref="G2:J3"/>
    </sheetView>
  </sheetViews>
  <sheetFormatPr defaultColWidth="9.109375" defaultRowHeight="12.6" customHeight="1" x14ac:dyDescent="0.25"/>
  <cols>
    <col min="1" max="1" width="3.44140625" style="46" customWidth="1"/>
    <col min="2" max="2" width="2" style="70" customWidth="1"/>
    <col min="3" max="3" width="10.44140625" style="46" customWidth="1"/>
    <col min="4" max="4" width="2" style="46" customWidth="1"/>
    <col min="5" max="5" width="9.109375" style="50" customWidth="1"/>
    <col min="6" max="6" width="7.109375" style="46" customWidth="1"/>
    <col min="7" max="7" width="8.5546875" style="46" customWidth="1"/>
    <col min="8" max="9" width="9.33203125" style="46" customWidth="1"/>
    <col min="10" max="10" width="12.88671875" style="46" customWidth="1"/>
    <col min="11" max="11" width="11.44140625" style="46" customWidth="1"/>
    <col min="12" max="12" width="8.88671875" style="46" customWidth="1"/>
    <col min="13" max="13" width="7.33203125" style="46" customWidth="1"/>
    <col min="14" max="14" width="2.44140625" style="46" customWidth="1"/>
    <col min="15" max="16384" width="9.109375" style="46"/>
  </cols>
  <sheetData>
    <row r="1" spans="1:22" ht="12.6" customHeight="1" thickTop="1" x14ac:dyDescent="0.25">
      <c r="A1" s="42"/>
      <c r="B1" s="43"/>
      <c r="C1" s="44"/>
      <c r="D1" s="44"/>
      <c r="E1" s="123"/>
      <c r="F1" s="44"/>
      <c r="G1" s="44"/>
      <c r="H1" s="44"/>
      <c r="I1" s="44"/>
      <c r="J1" s="44"/>
      <c r="K1" s="44"/>
      <c r="L1" s="44"/>
      <c r="M1" s="44"/>
      <c r="N1" s="45"/>
    </row>
    <row r="2" spans="1:22" ht="12.6" customHeight="1" x14ac:dyDescent="0.35">
      <c r="A2" s="47"/>
      <c r="B2" s="262"/>
      <c r="C2" s="262"/>
      <c r="D2" s="262"/>
      <c r="E2" s="263"/>
      <c r="G2" s="499" t="s">
        <v>26</v>
      </c>
      <c r="H2" s="499"/>
      <c r="I2" s="499"/>
      <c r="J2" s="499"/>
      <c r="K2" s="262"/>
      <c r="L2" s="262"/>
      <c r="M2" s="262"/>
      <c r="N2" s="48"/>
    </row>
    <row r="3" spans="1:22" s="50" customFormat="1" ht="12.6" customHeight="1" x14ac:dyDescent="0.2">
      <c r="A3" s="49"/>
      <c r="B3" s="263"/>
      <c r="C3" s="263"/>
      <c r="D3" s="263"/>
      <c r="E3" s="263"/>
      <c r="G3" s="499"/>
      <c r="H3" s="499"/>
      <c r="I3" s="499"/>
      <c r="J3" s="499"/>
      <c r="K3" s="263"/>
      <c r="N3" s="51"/>
    </row>
    <row r="4" spans="1:22" s="50" customFormat="1" ht="12.6" customHeight="1" thickBot="1" x14ac:dyDescent="0.25">
      <c r="A4" s="502"/>
      <c r="B4" s="503"/>
      <c r="C4" s="503"/>
      <c r="D4" s="503"/>
      <c r="E4" s="503"/>
      <c r="F4" s="503"/>
      <c r="G4" s="503"/>
      <c r="H4" s="503"/>
      <c r="I4" s="503"/>
      <c r="J4" s="503"/>
      <c r="K4" s="503"/>
      <c r="L4" s="503"/>
      <c r="M4" s="503"/>
      <c r="N4" s="504"/>
      <c r="Q4" s="95"/>
      <c r="R4" s="95"/>
      <c r="S4" s="95"/>
      <c r="T4" s="95"/>
      <c r="U4" s="95"/>
      <c r="V4" s="95"/>
    </row>
    <row r="5" spans="1:22" s="50" customFormat="1" ht="12.6" customHeight="1" x14ac:dyDescent="0.25">
      <c r="A5" s="52"/>
      <c r="B5" s="53"/>
      <c r="N5" s="54"/>
      <c r="Q5" s="96"/>
      <c r="R5" s="95"/>
      <c r="S5" s="95"/>
      <c r="T5" s="95"/>
      <c r="U5" s="95"/>
      <c r="V5" s="95"/>
    </row>
    <row r="6" spans="1:22" s="50" customFormat="1" ht="12.6" customHeight="1" x14ac:dyDescent="0.25">
      <c r="A6" s="52"/>
      <c r="B6" s="53"/>
      <c r="N6" s="54"/>
      <c r="Q6" s="96"/>
      <c r="R6" s="95"/>
      <c r="S6" s="95"/>
      <c r="T6" s="95"/>
      <c r="U6" s="95"/>
      <c r="V6" s="95"/>
    </row>
    <row r="7" spans="1:22" s="50" customFormat="1" ht="12.6" customHeight="1" x14ac:dyDescent="0.3">
      <c r="A7" s="97"/>
      <c r="B7" s="505" t="s">
        <v>32</v>
      </c>
      <c r="C7" s="505"/>
      <c r="D7" s="46"/>
      <c r="E7" s="124" t="s">
        <v>142</v>
      </c>
      <c r="F7" s="98"/>
      <c r="J7" s="506" t="s">
        <v>150</v>
      </c>
      <c r="K7" s="506"/>
      <c r="N7" s="54"/>
      <c r="Q7" s="95"/>
      <c r="R7" s="95"/>
      <c r="S7" s="95"/>
      <c r="T7" s="95"/>
      <c r="U7" s="95"/>
      <c r="V7" s="95"/>
    </row>
    <row r="8" spans="1:22" s="50" customFormat="1" ht="12.6" customHeight="1" x14ac:dyDescent="0.25">
      <c r="A8" s="97"/>
      <c r="B8" s="131"/>
      <c r="C8" s="131"/>
      <c r="D8" s="46"/>
      <c r="E8" s="378"/>
      <c r="F8" s="378"/>
      <c r="G8" s="378"/>
      <c r="I8" s="379"/>
      <c r="J8" s="379"/>
      <c r="K8" s="379"/>
      <c r="L8" s="379"/>
      <c r="N8" s="54"/>
      <c r="Q8" s="95"/>
      <c r="R8" s="95"/>
      <c r="S8" s="95"/>
      <c r="T8" s="95"/>
      <c r="U8" s="95"/>
      <c r="V8" s="95"/>
    </row>
    <row r="9" spans="1:22" s="50" customFormat="1" ht="12.6" customHeight="1" x14ac:dyDescent="0.25">
      <c r="A9" s="97"/>
      <c r="B9" s="505" t="s">
        <v>33</v>
      </c>
      <c r="C9" s="505"/>
      <c r="D9" s="100"/>
      <c r="E9" s="101" t="s">
        <v>143</v>
      </c>
      <c r="F9" s="101"/>
      <c r="G9" s="102"/>
      <c r="H9" s="103"/>
      <c r="I9" s="46"/>
      <c r="J9" s="46"/>
      <c r="K9" s="46"/>
      <c r="L9" s="46"/>
      <c r="N9" s="54"/>
      <c r="Q9" s="95"/>
      <c r="R9" s="95"/>
      <c r="S9" s="95"/>
      <c r="T9" s="95"/>
      <c r="U9" s="95"/>
      <c r="V9" s="95"/>
    </row>
    <row r="10" spans="1:22" s="50" customFormat="1" ht="12.6" customHeight="1" x14ac:dyDescent="0.25">
      <c r="A10" s="97"/>
      <c r="B10" s="132"/>
      <c r="C10" s="132"/>
      <c r="D10" s="100"/>
      <c r="F10" s="46"/>
      <c r="G10" s="99"/>
      <c r="H10" s="46"/>
      <c r="I10" s="46"/>
      <c r="J10" s="46"/>
      <c r="K10" s="46"/>
      <c r="L10" s="46"/>
      <c r="N10" s="54"/>
    </row>
    <row r="11" spans="1:22" s="50" customFormat="1" ht="12.6" customHeight="1" x14ac:dyDescent="0.25">
      <c r="A11" s="97"/>
      <c r="B11" s="505" t="s">
        <v>60</v>
      </c>
      <c r="C11" s="505"/>
      <c r="D11" s="100"/>
      <c r="E11" s="50" t="s">
        <v>147</v>
      </c>
      <c r="G11" s="131" t="s">
        <v>145</v>
      </c>
      <c r="H11" s="46"/>
      <c r="I11" s="46"/>
      <c r="J11" s="46"/>
      <c r="K11" s="46"/>
      <c r="L11" s="46"/>
      <c r="N11" s="54"/>
    </row>
    <row r="12" spans="1:22" s="50" customFormat="1" ht="12.6" customHeight="1" x14ac:dyDescent="0.25">
      <c r="A12" s="97"/>
      <c r="B12" s="132"/>
      <c r="C12" s="132"/>
      <c r="D12" s="100"/>
      <c r="E12" s="50" t="s">
        <v>148</v>
      </c>
      <c r="G12" s="131" t="s">
        <v>146</v>
      </c>
      <c r="H12" s="46"/>
      <c r="I12" s="46"/>
      <c r="J12" s="46"/>
      <c r="K12" s="46"/>
      <c r="L12" s="46"/>
      <c r="N12" s="54"/>
    </row>
    <row r="13" spans="1:22" s="50" customFormat="1" ht="12.6" customHeight="1" x14ac:dyDescent="0.25">
      <c r="A13" s="97"/>
      <c r="B13" s="132"/>
      <c r="C13" s="132"/>
      <c r="D13" s="100"/>
      <c r="F13" s="46"/>
      <c r="G13" s="99"/>
      <c r="H13" s="46"/>
      <c r="I13" s="46"/>
      <c r="J13" s="46"/>
      <c r="K13" s="46"/>
      <c r="L13" s="46"/>
      <c r="N13" s="54"/>
    </row>
    <row r="14" spans="1:22" s="50" customFormat="1" ht="12.6" customHeight="1" x14ac:dyDescent="0.25">
      <c r="A14" s="97"/>
      <c r="B14" s="505" t="s">
        <v>73</v>
      </c>
      <c r="C14" s="505"/>
      <c r="D14" s="46"/>
      <c r="E14" s="50" t="s">
        <v>144</v>
      </c>
      <c r="F14" s="46"/>
      <c r="G14" s="46"/>
      <c r="H14" s="46"/>
      <c r="I14" s="46"/>
      <c r="J14" s="46"/>
      <c r="K14" s="46"/>
      <c r="L14" s="46"/>
      <c r="N14" s="54"/>
      <c r="Q14" s="95"/>
      <c r="R14" s="95"/>
      <c r="S14" s="95"/>
      <c r="T14" s="95"/>
      <c r="U14" s="95"/>
      <c r="V14" s="95"/>
    </row>
    <row r="15" spans="1:22" s="50" customFormat="1" ht="12.6" customHeight="1" x14ac:dyDescent="0.25">
      <c r="A15" s="97"/>
      <c r="B15" s="131"/>
      <c r="C15" s="131"/>
      <c r="D15" s="46"/>
      <c r="E15" s="50" t="s">
        <v>151</v>
      </c>
      <c r="F15" s="46"/>
      <c r="G15" s="46"/>
      <c r="H15" s="46"/>
      <c r="I15" s="46"/>
      <c r="J15" s="46"/>
      <c r="K15" s="46"/>
      <c r="L15" s="46"/>
      <c r="N15" s="54"/>
      <c r="Q15" s="95"/>
      <c r="R15" s="95"/>
      <c r="S15" s="95"/>
      <c r="T15" s="95"/>
      <c r="U15" s="95"/>
      <c r="V15" s="95"/>
    </row>
    <row r="16" spans="1:22" s="50" customFormat="1" ht="12.6" customHeight="1" x14ac:dyDescent="0.25">
      <c r="A16" s="97"/>
      <c r="B16" s="131"/>
      <c r="C16" s="131"/>
      <c r="D16" s="46"/>
      <c r="F16" s="46"/>
      <c r="G16" s="46"/>
      <c r="H16" s="46"/>
      <c r="I16" s="46"/>
      <c r="J16" s="46"/>
      <c r="K16" s="46"/>
      <c r="L16" s="46"/>
      <c r="N16" s="54"/>
      <c r="Q16" s="95"/>
      <c r="R16" s="95"/>
      <c r="S16" s="95"/>
      <c r="T16" s="95"/>
      <c r="U16" s="95"/>
      <c r="V16" s="95"/>
    </row>
    <row r="17" spans="1:14" s="50" customFormat="1" ht="12.6" customHeight="1" x14ac:dyDescent="0.25">
      <c r="A17" s="97"/>
      <c r="B17" s="505" t="s">
        <v>74</v>
      </c>
      <c r="C17" s="505"/>
      <c r="D17" s="100"/>
      <c r="E17" s="50" t="s">
        <v>149</v>
      </c>
      <c r="F17" s="46"/>
      <c r="G17" s="99"/>
      <c r="H17" s="46"/>
      <c r="I17" s="46"/>
      <c r="J17" s="46"/>
      <c r="K17" s="46"/>
      <c r="L17" s="46"/>
      <c r="N17" s="54"/>
    </row>
    <row r="18" spans="1:14" s="50" customFormat="1" ht="12.6" customHeight="1" x14ac:dyDescent="0.25">
      <c r="A18" s="97"/>
      <c r="B18" s="132"/>
      <c r="C18" s="132"/>
      <c r="D18" s="100"/>
      <c r="F18" s="46"/>
      <c r="G18" s="99"/>
      <c r="H18" s="46"/>
      <c r="I18" s="46"/>
      <c r="J18" s="46"/>
      <c r="K18" s="46"/>
      <c r="L18" s="46"/>
      <c r="N18" s="54"/>
    </row>
    <row r="19" spans="1:14" s="50" customFormat="1" ht="12.6" customHeight="1" x14ac:dyDescent="0.25">
      <c r="A19" s="97"/>
      <c r="B19" s="505" t="s">
        <v>18</v>
      </c>
      <c r="C19" s="505"/>
      <c r="D19" s="104"/>
      <c r="E19" s="50" t="s">
        <v>76</v>
      </c>
      <c r="F19" s="46"/>
      <c r="G19" s="46"/>
      <c r="H19" s="46"/>
      <c r="I19" s="46"/>
      <c r="J19" s="46"/>
      <c r="K19" s="46"/>
      <c r="L19" s="46"/>
      <c r="N19" s="54"/>
    </row>
    <row r="20" spans="1:14" s="50" customFormat="1" ht="12.6" customHeight="1" x14ac:dyDescent="0.25">
      <c r="A20" s="97"/>
      <c r="B20" s="132"/>
      <c r="C20" s="132"/>
      <c r="D20" s="104"/>
      <c r="F20" s="46"/>
      <c r="G20" s="46"/>
      <c r="H20" s="46"/>
      <c r="I20" s="46"/>
      <c r="J20" s="46"/>
      <c r="K20" s="46"/>
      <c r="L20" s="46"/>
      <c r="N20" s="54"/>
    </row>
    <row r="21" spans="1:14" s="50" customFormat="1" ht="12.6" customHeight="1" x14ac:dyDescent="0.25">
      <c r="A21" s="97"/>
      <c r="B21" s="505" t="s">
        <v>34</v>
      </c>
      <c r="C21" s="505"/>
      <c r="D21" s="104"/>
      <c r="E21" s="271" t="s">
        <v>177</v>
      </c>
      <c r="F21" s="121"/>
      <c r="G21" s="121"/>
      <c r="H21" s="121"/>
      <c r="I21" s="121"/>
      <c r="J21" s="105"/>
      <c r="K21" s="105"/>
      <c r="L21" s="105"/>
      <c r="N21" s="54"/>
    </row>
    <row r="22" spans="1:14" s="50" customFormat="1" ht="12.6" customHeight="1" x14ac:dyDescent="0.25">
      <c r="A22" s="97"/>
      <c r="B22" s="132"/>
      <c r="C22" s="132"/>
      <c r="D22" s="104"/>
      <c r="E22" s="50" t="s">
        <v>178</v>
      </c>
      <c r="F22" s="121"/>
      <c r="G22" s="121"/>
      <c r="H22" s="121"/>
      <c r="I22" s="121"/>
      <c r="J22" s="105"/>
      <c r="K22" s="105"/>
      <c r="L22" s="105"/>
      <c r="N22" s="54"/>
    </row>
    <row r="23" spans="1:14" s="50" customFormat="1" ht="12.6" customHeight="1" x14ac:dyDescent="0.25">
      <c r="A23" s="97"/>
      <c r="B23" s="132"/>
      <c r="C23" s="132"/>
      <c r="D23" s="104"/>
      <c r="F23" s="121"/>
      <c r="G23" s="121"/>
      <c r="H23" s="121"/>
      <c r="I23" s="121"/>
      <c r="J23" s="105"/>
      <c r="K23" s="105"/>
      <c r="L23" s="105"/>
      <c r="N23" s="54"/>
    </row>
    <row r="24" spans="1:14" s="50" customFormat="1" ht="12.6" customHeight="1" x14ac:dyDescent="0.25">
      <c r="A24" s="97"/>
      <c r="B24" s="505" t="s">
        <v>35</v>
      </c>
      <c r="C24" s="505"/>
      <c r="D24" s="104"/>
      <c r="E24" s="50" t="s">
        <v>36</v>
      </c>
      <c r="F24" s="46"/>
      <c r="G24" s="507" t="s">
        <v>179</v>
      </c>
      <c r="H24" s="507"/>
      <c r="I24" s="507"/>
      <c r="J24" s="106" t="s">
        <v>180</v>
      </c>
      <c r="K24" s="107"/>
      <c r="L24" s="46"/>
      <c r="N24" s="54"/>
    </row>
    <row r="25" spans="1:14" s="50" customFormat="1" ht="12.6" customHeight="1" x14ac:dyDescent="0.25">
      <c r="A25" s="97"/>
      <c r="B25" s="108"/>
      <c r="C25" s="109"/>
      <c r="D25" s="109"/>
      <c r="L25" s="46"/>
      <c r="M25" s="56"/>
      <c r="N25" s="54"/>
    </row>
    <row r="26" spans="1:14" s="50" customFormat="1" ht="12.6" customHeight="1" x14ac:dyDescent="0.25">
      <c r="A26" s="97"/>
      <c r="B26" s="108"/>
      <c r="C26" s="109"/>
      <c r="D26" s="109"/>
      <c r="F26" s="110"/>
      <c r="G26" s="46"/>
      <c r="H26" s="46"/>
      <c r="I26" s="46"/>
      <c r="J26" s="111"/>
      <c r="K26" s="111"/>
      <c r="L26" s="46"/>
      <c r="M26" s="56"/>
      <c r="N26" s="54"/>
    </row>
    <row r="27" spans="1:14" s="50" customFormat="1" ht="12.6" customHeight="1" x14ac:dyDescent="0.2">
      <c r="A27" s="52"/>
      <c r="C27" s="505" t="s">
        <v>69</v>
      </c>
      <c r="D27" s="505"/>
      <c r="E27" s="505"/>
      <c r="F27" s="505"/>
      <c r="G27" s="505"/>
      <c r="H27" s="505"/>
      <c r="I27" s="505"/>
      <c r="J27" s="505"/>
      <c r="K27" s="55"/>
      <c r="L27" s="206" t="s">
        <v>30</v>
      </c>
      <c r="M27" s="55"/>
      <c r="N27" s="54"/>
    </row>
    <row r="28" spans="1:14" s="50" customFormat="1" ht="12.6" customHeight="1" x14ac:dyDescent="0.2">
      <c r="A28" s="52"/>
      <c r="D28" s="59"/>
      <c r="F28" s="61"/>
      <c r="G28" s="59"/>
      <c r="H28" s="59" t="s">
        <v>70</v>
      </c>
      <c r="I28" s="59" t="s">
        <v>71</v>
      </c>
      <c r="J28" s="59" t="s">
        <v>172</v>
      </c>
      <c r="K28" s="59"/>
      <c r="M28" s="55"/>
      <c r="N28" s="54"/>
    </row>
    <row r="29" spans="1:14" s="50" customFormat="1" ht="13.2" customHeight="1" x14ac:dyDescent="0.2">
      <c r="A29" s="52"/>
      <c r="C29" s="523" t="s">
        <v>78</v>
      </c>
      <c r="D29" s="524"/>
      <c r="E29" s="524"/>
      <c r="F29" s="524"/>
      <c r="G29" s="525"/>
      <c r="H29" s="519">
        <f>Espaço!$Z$6</f>
        <v>4304</v>
      </c>
      <c r="I29" s="519">
        <f>Espaço!$Z$7</f>
        <v>5663</v>
      </c>
      <c r="J29" s="500" t="s">
        <v>59</v>
      </c>
      <c r="M29" s="55"/>
      <c r="N29" s="54"/>
    </row>
    <row r="30" spans="1:14" s="50" customFormat="1" ht="12.6" customHeight="1" x14ac:dyDescent="0.2">
      <c r="A30" s="52"/>
      <c r="C30" s="526"/>
      <c r="D30" s="527"/>
      <c r="E30" s="527"/>
      <c r="F30" s="527"/>
      <c r="G30" s="528"/>
      <c r="H30" s="520"/>
      <c r="I30" s="520"/>
      <c r="J30" s="501"/>
      <c r="M30" s="55"/>
      <c r="N30" s="54"/>
    </row>
    <row r="31" spans="1:14" s="50" customFormat="1" ht="10.199999999999999" x14ac:dyDescent="0.2">
      <c r="A31" s="52"/>
      <c r="C31" s="523" t="s">
        <v>68</v>
      </c>
      <c r="D31" s="524"/>
      <c r="E31" s="524"/>
      <c r="F31" s="524"/>
      <c r="G31" s="524"/>
      <c r="H31" s="519">
        <f>Espaço!$AB$6</f>
        <v>2500</v>
      </c>
      <c r="I31" s="519">
        <f>Espaço!$AB$7</f>
        <v>3859</v>
      </c>
      <c r="J31" s="500" t="s">
        <v>59</v>
      </c>
      <c r="M31" s="55"/>
      <c r="N31" s="54"/>
    </row>
    <row r="32" spans="1:14" s="50" customFormat="1" ht="12.6" customHeight="1" x14ac:dyDescent="0.2">
      <c r="A32" s="52"/>
      <c r="C32" s="526"/>
      <c r="D32" s="527"/>
      <c r="E32" s="527"/>
      <c r="F32" s="527"/>
      <c r="G32" s="527"/>
      <c r="H32" s="520"/>
      <c r="I32" s="520"/>
      <c r="J32" s="501"/>
      <c r="M32" s="55"/>
      <c r="N32" s="54"/>
    </row>
    <row r="33" spans="1:14" s="50" customFormat="1" ht="12.6" customHeight="1" x14ac:dyDescent="0.2">
      <c r="A33" s="52"/>
      <c r="C33" s="59"/>
      <c r="D33" s="59"/>
      <c r="F33" s="61"/>
      <c r="G33" s="59"/>
      <c r="H33" s="61"/>
      <c r="I33" s="59"/>
      <c r="J33" s="59"/>
      <c r="K33" s="55"/>
      <c r="L33" s="140"/>
      <c r="M33" s="55"/>
      <c r="N33" s="54"/>
    </row>
    <row r="34" spans="1:14" s="50" customFormat="1" ht="12.6" customHeight="1" x14ac:dyDescent="0.2">
      <c r="A34" s="52"/>
      <c r="C34" s="264"/>
      <c r="D34" s="265" t="s">
        <v>43</v>
      </c>
      <c r="E34" s="266"/>
      <c r="F34" s="267"/>
      <c r="G34" s="267"/>
      <c r="H34" s="267"/>
      <c r="I34" s="267"/>
      <c r="J34" s="521">
        <f>'T1'!$C$4</f>
        <v>45194</v>
      </c>
      <c r="K34" s="521"/>
      <c r="L34" s="268"/>
      <c r="M34" s="55"/>
      <c r="N34" s="54"/>
    </row>
    <row r="35" spans="1:14" s="50" customFormat="1" ht="12.6" customHeight="1" x14ac:dyDescent="0.2">
      <c r="A35" s="52"/>
      <c r="C35" s="529" t="s">
        <v>140</v>
      </c>
      <c r="D35" s="530"/>
      <c r="E35" s="530"/>
      <c r="F35" s="530"/>
      <c r="G35" s="530"/>
      <c r="H35" s="530"/>
      <c r="I35" s="530"/>
      <c r="J35" s="530"/>
      <c r="K35" s="530"/>
      <c r="L35" s="531"/>
      <c r="M35" s="55"/>
      <c r="N35" s="54"/>
    </row>
    <row r="36" spans="1:14" s="50" customFormat="1" ht="12.6" customHeight="1" x14ac:dyDescent="0.2">
      <c r="A36" s="52"/>
      <c r="C36" s="269"/>
      <c r="D36" s="132" t="s">
        <v>44</v>
      </c>
      <c r="G36" s="132"/>
      <c r="H36" s="132"/>
      <c r="I36" s="132"/>
      <c r="J36" s="522">
        <f>'T1'!$C$5</f>
        <v>45222</v>
      </c>
      <c r="K36" s="522"/>
      <c r="L36" s="270"/>
      <c r="M36" s="55"/>
      <c r="N36" s="54"/>
    </row>
    <row r="37" spans="1:14" s="50" customFormat="1" ht="12.6" customHeight="1" x14ac:dyDescent="0.2">
      <c r="A37" s="52"/>
      <c r="C37" s="532" t="s">
        <v>140</v>
      </c>
      <c r="D37" s="533"/>
      <c r="E37" s="533"/>
      <c r="F37" s="533"/>
      <c r="G37" s="533"/>
      <c r="H37" s="533"/>
      <c r="I37" s="533"/>
      <c r="J37" s="533"/>
      <c r="K37" s="533"/>
      <c r="L37" s="534"/>
      <c r="M37" s="55"/>
      <c r="N37" s="54"/>
    </row>
    <row r="38" spans="1:14" s="50" customFormat="1" ht="12.6" customHeight="1" x14ac:dyDescent="0.2">
      <c r="A38" s="52"/>
      <c r="C38" s="59"/>
      <c r="D38" s="59"/>
      <c r="F38" s="61"/>
      <c r="G38" s="59"/>
      <c r="H38" s="61"/>
      <c r="I38" s="59"/>
      <c r="J38" s="59"/>
      <c r="K38" s="55"/>
      <c r="L38" s="140"/>
      <c r="M38" s="55"/>
      <c r="N38" s="54"/>
    </row>
    <row r="39" spans="1:14" s="50" customFormat="1" ht="12.6" customHeight="1" x14ac:dyDescent="0.2">
      <c r="A39" s="52"/>
      <c r="C39" s="59"/>
      <c r="D39" s="59"/>
      <c r="F39" s="61"/>
      <c r="G39" s="59"/>
      <c r="H39" s="61"/>
      <c r="I39" s="59"/>
      <c r="J39" s="59"/>
      <c r="K39" s="55"/>
      <c r="L39" s="140"/>
      <c r="M39" s="55"/>
      <c r="N39" s="54"/>
    </row>
    <row r="40" spans="1:14" s="50" customFormat="1" ht="15.6" x14ac:dyDescent="0.2">
      <c r="A40" s="15"/>
      <c r="C40" s="516" t="s">
        <v>103</v>
      </c>
      <c r="D40" s="35" t="s">
        <v>17</v>
      </c>
      <c r="E40" s="82" t="s">
        <v>141</v>
      </c>
      <c r="F40" s="82"/>
      <c r="G40" s="82"/>
      <c r="H40" s="82"/>
      <c r="I40" s="82"/>
      <c r="J40" s="82"/>
      <c r="K40" s="82"/>
      <c r="L40" s="82"/>
      <c r="M40" s="82"/>
      <c r="N40" s="73"/>
    </row>
    <row r="41" spans="1:14" s="50" customFormat="1" ht="15.6" x14ac:dyDescent="0.2">
      <c r="A41" s="15"/>
      <c r="C41" s="517"/>
      <c r="D41" s="37" t="s">
        <v>17</v>
      </c>
      <c r="E41" s="72" t="s">
        <v>72</v>
      </c>
      <c r="F41" s="122"/>
      <c r="G41" s="122"/>
      <c r="H41" s="122"/>
      <c r="I41" s="122"/>
      <c r="J41" s="122"/>
      <c r="K41" s="122"/>
      <c r="L41" s="122"/>
      <c r="M41" s="122"/>
      <c r="N41" s="73"/>
    </row>
    <row r="42" spans="1:14" s="50" customFormat="1" ht="15.6" x14ac:dyDescent="0.3">
      <c r="A42" s="15"/>
      <c r="C42" s="517"/>
      <c r="D42" s="37" t="s">
        <v>17</v>
      </c>
      <c r="E42" s="11" t="s">
        <v>173</v>
      </c>
      <c r="F42" s="115"/>
      <c r="G42" s="115"/>
      <c r="H42" s="115"/>
      <c r="I42" s="115"/>
      <c r="J42" s="115"/>
      <c r="K42" s="115"/>
      <c r="L42" s="115"/>
      <c r="M42" s="115"/>
      <c r="N42" s="75"/>
    </row>
    <row r="43" spans="1:14" s="50" customFormat="1" ht="15.6" x14ac:dyDescent="0.3">
      <c r="A43" s="15"/>
      <c r="C43" s="517"/>
      <c r="D43" s="37" t="s">
        <v>17</v>
      </c>
      <c r="E43" s="11" t="s">
        <v>64</v>
      </c>
      <c r="F43" s="115"/>
      <c r="G43" s="115"/>
      <c r="H43" s="115"/>
      <c r="I43" s="115"/>
      <c r="J43" s="115"/>
      <c r="K43" s="115"/>
      <c r="L43" s="115"/>
      <c r="M43" s="115"/>
      <c r="N43" s="75"/>
    </row>
    <row r="44" spans="1:14" s="50" customFormat="1" ht="15.6" x14ac:dyDescent="0.3">
      <c r="A44" s="15"/>
      <c r="C44" s="517"/>
      <c r="D44" s="37" t="s">
        <v>17</v>
      </c>
      <c r="E44" s="240" t="s">
        <v>135</v>
      </c>
      <c r="F44" s="112"/>
      <c r="G44" s="113"/>
      <c r="H44" s="113"/>
      <c r="I44" s="88"/>
      <c r="J44" s="88"/>
      <c r="K44" s="112"/>
      <c r="L44" s="113"/>
      <c r="M44" s="113"/>
      <c r="N44" s="75"/>
    </row>
    <row r="45" spans="1:14" s="50" customFormat="1" ht="15.6" x14ac:dyDescent="0.2">
      <c r="A45" s="15"/>
      <c r="C45" s="517"/>
      <c r="D45" s="37" t="s">
        <v>17</v>
      </c>
      <c r="E45" s="125" t="s">
        <v>162</v>
      </c>
      <c r="F45" s="125"/>
      <c r="G45" s="125"/>
      <c r="H45" s="125"/>
      <c r="I45" s="125"/>
      <c r="J45" s="125"/>
      <c r="K45" s="63"/>
      <c r="L45" s="63"/>
      <c r="M45" s="113"/>
      <c r="N45" s="75"/>
    </row>
    <row r="46" spans="1:14" s="50" customFormat="1" ht="15.6" x14ac:dyDescent="0.2">
      <c r="A46" s="15"/>
      <c r="C46" s="517"/>
      <c r="D46" s="37" t="s">
        <v>17</v>
      </c>
      <c r="E46" s="82" t="s">
        <v>65</v>
      </c>
      <c r="F46" s="115"/>
      <c r="G46" s="115"/>
      <c r="H46" s="115"/>
      <c r="I46" s="115"/>
      <c r="J46" s="115"/>
      <c r="K46" s="115"/>
      <c r="L46" s="115"/>
      <c r="M46" s="115"/>
      <c r="N46" s="75"/>
    </row>
    <row r="47" spans="1:14" s="50" customFormat="1" ht="15.6" customHeight="1" x14ac:dyDescent="0.3">
      <c r="A47" s="15"/>
      <c r="C47" s="517"/>
      <c r="D47" s="37" t="s">
        <v>17</v>
      </c>
      <c r="E47" s="117" t="s">
        <v>174</v>
      </c>
      <c r="F47" s="115"/>
      <c r="G47" s="115"/>
      <c r="H47" s="115"/>
      <c r="I47" s="115"/>
      <c r="J47" s="115"/>
      <c r="K47" s="115"/>
      <c r="L47" s="115"/>
      <c r="M47" s="115"/>
      <c r="N47" s="75"/>
    </row>
    <row r="48" spans="1:14" s="50" customFormat="1" ht="15.6" x14ac:dyDescent="0.3">
      <c r="A48" s="15"/>
      <c r="C48" s="517"/>
      <c r="D48" s="37" t="s">
        <v>17</v>
      </c>
      <c r="E48" s="117" t="s">
        <v>101</v>
      </c>
      <c r="F48" s="115"/>
      <c r="G48" s="115"/>
      <c r="H48" s="115"/>
      <c r="I48" s="115"/>
      <c r="J48" s="115"/>
      <c r="K48" s="115"/>
      <c r="L48" s="115"/>
      <c r="M48" s="115"/>
      <c r="N48" s="75"/>
    </row>
    <row r="49" spans="1:14" s="50" customFormat="1" ht="15.6" x14ac:dyDescent="0.3">
      <c r="A49" s="15"/>
      <c r="C49" s="517"/>
      <c r="D49" s="37" t="s">
        <v>17</v>
      </c>
      <c r="E49" s="117" t="s">
        <v>102</v>
      </c>
      <c r="F49" s="115"/>
      <c r="G49" s="115"/>
      <c r="H49" s="115"/>
      <c r="I49" s="115"/>
      <c r="J49" s="115"/>
      <c r="K49" s="115"/>
      <c r="L49" s="115"/>
      <c r="M49" s="115"/>
      <c r="N49" s="75"/>
    </row>
    <row r="50" spans="1:14" s="50" customFormat="1" ht="15.6" x14ac:dyDescent="0.2">
      <c r="A50" s="15"/>
      <c r="C50" s="517"/>
      <c r="D50" s="37" t="s">
        <v>17</v>
      </c>
      <c r="E50" s="118" t="s">
        <v>175</v>
      </c>
      <c r="F50" s="114"/>
      <c r="G50" s="114"/>
      <c r="H50" s="114"/>
      <c r="I50" s="114"/>
      <c r="J50" s="114"/>
      <c r="K50" s="114"/>
      <c r="L50" s="114"/>
      <c r="M50" s="114"/>
      <c r="N50" s="75"/>
    </row>
    <row r="51" spans="1:14" s="50" customFormat="1" ht="15.6" x14ac:dyDescent="0.2">
      <c r="A51" s="15"/>
      <c r="C51" s="518"/>
      <c r="D51" s="37" t="s">
        <v>17</v>
      </c>
      <c r="E51" s="118" t="s">
        <v>176</v>
      </c>
      <c r="F51" s="115"/>
      <c r="G51" s="115"/>
      <c r="H51" s="115"/>
      <c r="I51" s="115"/>
      <c r="J51" s="115"/>
      <c r="K51" s="115"/>
      <c r="L51" s="115"/>
      <c r="M51" s="115"/>
      <c r="N51" s="75"/>
    </row>
    <row r="52" spans="1:14" s="50" customFormat="1" ht="12.6" customHeight="1" x14ac:dyDescent="0.2">
      <c r="A52" s="15"/>
      <c r="B52" s="37"/>
      <c r="D52" s="116"/>
      <c r="E52" s="116"/>
      <c r="F52" s="116"/>
      <c r="G52" s="116"/>
      <c r="H52" s="116"/>
      <c r="I52" s="116"/>
      <c r="J52" s="116"/>
      <c r="K52" s="116"/>
      <c r="L52" s="116"/>
      <c r="M52" s="116"/>
      <c r="N52" s="75"/>
    </row>
    <row r="53" spans="1:14" s="50" customFormat="1" ht="12.6" customHeight="1" x14ac:dyDescent="0.2">
      <c r="A53" s="15"/>
      <c r="B53" s="37"/>
      <c r="D53" s="116"/>
      <c r="E53" s="116"/>
      <c r="F53" s="116"/>
      <c r="G53" s="116"/>
      <c r="H53" s="116"/>
      <c r="I53" s="116"/>
      <c r="J53" s="116"/>
      <c r="K53" s="116"/>
      <c r="L53" s="116"/>
      <c r="M53" s="116"/>
      <c r="N53" s="75"/>
    </row>
    <row r="54" spans="1:14" s="50" customFormat="1" ht="16.2" thickBot="1" x14ac:dyDescent="0.35">
      <c r="A54" s="15"/>
      <c r="B54" s="26"/>
      <c r="C54" s="516" t="s">
        <v>58</v>
      </c>
      <c r="D54" s="119" t="s">
        <v>104</v>
      </c>
      <c r="F54" s="72"/>
      <c r="G54" s="72"/>
      <c r="H54" s="72"/>
      <c r="I54" s="72"/>
      <c r="J54" s="72"/>
      <c r="K54" s="72"/>
      <c r="L54" s="72"/>
      <c r="M54" s="72"/>
      <c r="N54" s="73"/>
    </row>
    <row r="55" spans="1:14" s="50" customFormat="1" ht="16.8" thickTop="1" thickBot="1" x14ac:dyDescent="0.35">
      <c r="A55" s="15"/>
      <c r="B55" s="26"/>
      <c r="C55" s="517"/>
      <c r="D55" s="117" t="s">
        <v>62</v>
      </c>
      <c r="F55" s="76"/>
      <c r="G55" s="76"/>
      <c r="H55" s="76"/>
      <c r="I55" s="76"/>
      <c r="J55" s="76"/>
      <c r="K55" s="76"/>
      <c r="L55" s="76"/>
      <c r="M55" s="76"/>
      <c r="N55" s="77"/>
    </row>
    <row r="56" spans="1:14" s="50" customFormat="1" ht="16.8" thickTop="1" thickBot="1" x14ac:dyDescent="0.25">
      <c r="A56" s="15"/>
      <c r="B56" s="26"/>
      <c r="C56" s="518"/>
      <c r="D56" s="86" t="s">
        <v>61</v>
      </c>
      <c r="F56" s="72"/>
      <c r="G56" s="72"/>
      <c r="H56" s="72"/>
      <c r="I56" s="72"/>
      <c r="J56" s="72"/>
      <c r="K56" s="72"/>
      <c r="L56" s="72"/>
      <c r="M56" s="72"/>
      <c r="N56" s="73"/>
    </row>
    <row r="57" spans="1:14" s="50" customFormat="1" ht="12.6" customHeight="1" thickTop="1" x14ac:dyDescent="0.2">
      <c r="A57" s="15"/>
      <c r="B57" s="26"/>
      <c r="D57" s="82"/>
      <c r="F57" s="86"/>
      <c r="G57" s="86"/>
      <c r="H57" s="86"/>
      <c r="I57" s="86"/>
      <c r="J57" s="86"/>
      <c r="K57" s="86"/>
      <c r="L57" s="86"/>
      <c r="M57" s="72"/>
      <c r="N57" s="73"/>
    </row>
    <row r="58" spans="1:14" s="50" customFormat="1" ht="12.6" customHeight="1" x14ac:dyDescent="0.2">
      <c r="A58" s="52"/>
      <c r="J58" s="55"/>
      <c r="K58" s="55"/>
      <c r="L58" s="55"/>
      <c r="M58" s="55"/>
      <c r="N58" s="54"/>
    </row>
    <row r="59" spans="1:14" s="50" customFormat="1" ht="12.6" customHeight="1" x14ac:dyDescent="0.2">
      <c r="A59" s="52"/>
      <c r="D59" s="64"/>
      <c r="F59" s="132"/>
      <c r="G59" s="132"/>
      <c r="H59" s="132"/>
      <c r="J59" s="217"/>
      <c r="N59" s="54"/>
    </row>
    <row r="60" spans="1:14" s="50" customFormat="1" ht="12.6" customHeight="1" thickBot="1" x14ac:dyDescent="0.25">
      <c r="A60" s="207"/>
      <c r="B60" s="208"/>
      <c r="C60" s="208"/>
      <c r="D60" s="209"/>
      <c r="E60" s="210"/>
      <c r="F60" s="210"/>
      <c r="G60" s="210"/>
      <c r="H60" s="210"/>
      <c r="I60" s="210"/>
      <c r="J60" s="210"/>
      <c r="K60" s="210"/>
      <c r="L60" s="210"/>
      <c r="M60" s="210"/>
      <c r="N60" s="211"/>
    </row>
    <row r="61" spans="1:14" s="50" customFormat="1" ht="12.6" customHeight="1" x14ac:dyDescent="0.2">
      <c r="A61" s="212"/>
      <c r="B61" s="213"/>
      <c r="C61" s="213"/>
      <c r="D61" s="214"/>
      <c r="E61" s="215"/>
      <c r="F61" s="215"/>
      <c r="G61" s="215"/>
      <c r="H61" s="215"/>
      <c r="I61" s="215"/>
      <c r="J61" s="215"/>
      <c r="K61" s="215"/>
      <c r="L61" s="215"/>
      <c r="M61" s="215"/>
      <c r="N61" s="216"/>
    </row>
    <row r="62" spans="1:14" s="50" customFormat="1" ht="12.6" customHeight="1" x14ac:dyDescent="0.2">
      <c r="A62" s="52"/>
      <c r="B62" s="92"/>
      <c r="C62" s="92"/>
      <c r="D62" s="64"/>
      <c r="E62" s="63"/>
      <c r="F62" s="63"/>
      <c r="G62" s="63"/>
      <c r="H62" s="63"/>
      <c r="I62" s="63"/>
      <c r="J62" s="63"/>
      <c r="K62" s="63"/>
      <c r="L62" s="63"/>
      <c r="M62" s="63"/>
      <c r="N62" s="54"/>
    </row>
    <row r="63" spans="1:14" s="50" customFormat="1" ht="12.6" customHeight="1" x14ac:dyDescent="0.2">
      <c r="A63" s="52"/>
      <c r="B63" s="505" t="s">
        <v>15</v>
      </c>
      <c r="C63" s="505"/>
      <c r="D63" s="505"/>
      <c r="E63" s="505"/>
      <c r="F63" s="505"/>
      <c r="G63" s="505"/>
      <c r="H63" s="505"/>
      <c r="I63" s="505"/>
      <c r="J63" s="505"/>
      <c r="M63" s="56"/>
      <c r="N63" s="54"/>
    </row>
    <row r="64" spans="1:14" s="50" customFormat="1" ht="12.6" customHeight="1" x14ac:dyDescent="0.2">
      <c r="A64" s="52"/>
      <c r="M64" s="56"/>
      <c r="N64" s="54"/>
    </row>
    <row r="65" spans="1:21" s="50" customFormat="1" ht="12.6" customHeight="1" x14ac:dyDescent="0.2">
      <c r="A65" s="52"/>
      <c r="B65" s="58" t="s">
        <v>31</v>
      </c>
      <c r="C65" s="505" t="s">
        <v>37</v>
      </c>
      <c r="D65" s="505"/>
      <c r="E65" s="505"/>
      <c r="F65" s="505"/>
      <c r="G65" s="505"/>
      <c r="H65" s="505"/>
      <c r="J65" s="57" t="s">
        <v>30</v>
      </c>
      <c r="M65" s="60"/>
      <c r="N65" s="54"/>
    </row>
    <row r="66" spans="1:21" s="50" customFormat="1" ht="12.6" customHeight="1" x14ac:dyDescent="0.2">
      <c r="A66" s="52"/>
      <c r="B66" s="58"/>
      <c r="C66" s="263" t="s">
        <v>164</v>
      </c>
      <c r="M66" s="60"/>
      <c r="N66" s="54"/>
    </row>
    <row r="67" spans="1:21" s="50" customFormat="1" ht="12" customHeight="1" x14ac:dyDescent="0.2">
      <c r="A67" s="52"/>
      <c r="B67" s="58"/>
      <c r="C67" s="509" t="s">
        <v>163</v>
      </c>
      <c r="D67" s="510"/>
      <c r="E67" s="510"/>
      <c r="F67" s="510"/>
      <c r="G67" s="510"/>
      <c r="H67" s="510"/>
      <c r="I67" s="510"/>
      <c r="J67" s="510"/>
      <c r="K67" s="510"/>
      <c r="L67" s="510"/>
      <c r="M67" s="510"/>
      <c r="N67" s="54"/>
    </row>
    <row r="68" spans="1:21" s="50" customFormat="1" ht="12" customHeight="1" x14ac:dyDescent="0.2">
      <c r="A68" s="52"/>
      <c r="B68" s="58"/>
      <c r="C68" s="510"/>
      <c r="D68" s="510"/>
      <c r="E68" s="510"/>
      <c r="F68" s="510"/>
      <c r="G68" s="510"/>
      <c r="H68" s="510"/>
      <c r="I68" s="510"/>
      <c r="J68" s="510"/>
      <c r="K68" s="510"/>
      <c r="L68" s="510"/>
      <c r="M68" s="510"/>
      <c r="N68" s="54"/>
    </row>
    <row r="69" spans="1:21" s="50" customFormat="1" ht="12" customHeight="1" x14ac:dyDescent="0.2">
      <c r="A69" s="52"/>
      <c r="B69" s="58"/>
      <c r="C69" s="510"/>
      <c r="D69" s="510"/>
      <c r="E69" s="510"/>
      <c r="F69" s="510"/>
      <c r="G69" s="510"/>
      <c r="H69" s="510"/>
      <c r="I69" s="510"/>
      <c r="J69" s="510"/>
      <c r="K69" s="510"/>
      <c r="L69" s="510"/>
      <c r="M69" s="510"/>
      <c r="N69" s="54"/>
    </row>
    <row r="70" spans="1:21" s="50" customFormat="1" ht="12" customHeight="1" x14ac:dyDescent="0.2">
      <c r="A70" s="52"/>
      <c r="B70" s="58"/>
      <c r="C70" s="510"/>
      <c r="D70" s="510"/>
      <c r="E70" s="510"/>
      <c r="F70" s="510"/>
      <c r="G70" s="510"/>
      <c r="H70" s="510"/>
      <c r="I70" s="510"/>
      <c r="J70" s="510"/>
      <c r="K70" s="510"/>
      <c r="L70" s="510"/>
      <c r="M70" s="510"/>
      <c r="N70" s="54"/>
    </row>
    <row r="71" spans="1:21" s="50" customFormat="1" ht="12" customHeight="1" x14ac:dyDescent="0.2">
      <c r="A71" s="52"/>
      <c r="B71" s="58"/>
      <c r="C71" s="510"/>
      <c r="D71" s="510"/>
      <c r="E71" s="510"/>
      <c r="F71" s="510"/>
      <c r="G71" s="510"/>
      <c r="H71" s="510"/>
      <c r="I71" s="510"/>
      <c r="J71" s="510"/>
      <c r="K71" s="510"/>
      <c r="L71" s="510"/>
      <c r="M71" s="510"/>
      <c r="N71" s="54"/>
    </row>
    <row r="72" spans="1:21" s="50" customFormat="1" ht="12" customHeight="1" x14ac:dyDescent="0.2">
      <c r="A72" s="52"/>
      <c r="B72" s="58"/>
      <c r="C72" s="510"/>
      <c r="D72" s="510"/>
      <c r="E72" s="510"/>
      <c r="F72" s="510"/>
      <c r="G72" s="510"/>
      <c r="H72" s="510"/>
      <c r="I72" s="510"/>
      <c r="J72" s="510"/>
      <c r="K72" s="510"/>
      <c r="L72" s="510"/>
      <c r="M72" s="510"/>
      <c r="N72" s="54"/>
      <c r="S72" s="94"/>
      <c r="T72" s="94"/>
      <c r="U72" s="94"/>
    </row>
    <row r="73" spans="1:21" s="50" customFormat="1" ht="12" customHeight="1" x14ac:dyDescent="0.2">
      <c r="A73" s="52"/>
      <c r="B73" s="58"/>
      <c r="C73" s="510"/>
      <c r="D73" s="510"/>
      <c r="E73" s="510"/>
      <c r="F73" s="510"/>
      <c r="G73" s="510"/>
      <c r="H73" s="510"/>
      <c r="I73" s="510"/>
      <c r="J73" s="510"/>
      <c r="K73" s="510"/>
      <c r="L73" s="510"/>
      <c r="M73" s="510"/>
      <c r="N73" s="54"/>
    </row>
    <row r="74" spans="1:21" s="50" customFormat="1" ht="12" customHeight="1" x14ac:dyDescent="0.2">
      <c r="A74" s="52"/>
      <c r="B74" s="58"/>
      <c r="C74" s="510"/>
      <c r="D74" s="510"/>
      <c r="E74" s="510"/>
      <c r="F74" s="510"/>
      <c r="G74" s="510"/>
      <c r="H74" s="510"/>
      <c r="I74" s="510"/>
      <c r="J74" s="510"/>
      <c r="K74" s="510"/>
      <c r="L74" s="510"/>
      <c r="M74" s="510"/>
      <c r="N74" s="54"/>
    </row>
    <row r="75" spans="1:21" s="50" customFormat="1" ht="12" customHeight="1" x14ac:dyDescent="0.2">
      <c r="A75" s="52"/>
      <c r="B75" s="58"/>
      <c r="C75" s="55"/>
      <c r="D75" s="55"/>
      <c r="E75" s="55"/>
      <c r="F75" s="55"/>
      <c r="G75" s="55"/>
      <c r="H75" s="55"/>
      <c r="I75" s="55"/>
      <c r="J75" s="55"/>
      <c r="K75" s="55"/>
      <c r="L75" s="55"/>
      <c r="M75" s="55"/>
      <c r="N75" s="54"/>
    </row>
    <row r="76" spans="1:21" s="50" customFormat="1" ht="12" customHeight="1" x14ac:dyDescent="0.2">
      <c r="A76" s="52"/>
      <c r="B76" s="58"/>
      <c r="C76" s="61" t="s">
        <v>165</v>
      </c>
      <c r="D76" s="55"/>
      <c r="E76" s="55"/>
      <c r="F76" s="55"/>
      <c r="G76" s="55"/>
      <c r="H76" s="55"/>
      <c r="I76" s="55"/>
      <c r="J76" s="55"/>
      <c r="K76" s="55"/>
      <c r="L76" s="55"/>
      <c r="M76" s="55"/>
      <c r="N76" s="54"/>
    </row>
    <row r="77" spans="1:21" s="50" customFormat="1" ht="12" customHeight="1" x14ac:dyDescent="0.2">
      <c r="A77" s="52"/>
      <c r="B77" s="58"/>
      <c r="C77" s="509" t="s">
        <v>166</v>
      </c>
      <c r="D77" s="510"/>
      <c r="E77" s="510"/>
      <c r="F77" s="510"/>
      <c r="G77" s="510"/>
      <c r="H77" s="510"/>
      <c r="I77" s="510"/>
      <c r="J77" s="510"/>
      <c r="K77" s="510"/>
      <c r="L77" s="510"/>
      <c r="M77" s="510"/>
      <c r="N77" s="54"/>
    </row>
    <row r="78" spans="1:21" s="50" customFormat="1" ht="12" customHeight="1" x14ac:dyDescent="0.2">
      <c r="A78" s="52"/>
      <c r="B78" s="58"/>
      <c r="C78" s="510"/>
      <c r="D78" s="510"/>
      <c r="E78" s="510"/>
      <c r="F78" s="510"/>
      <c r="G78" s="510"/>
      <c r="H78" s="510"/>
      <c r="I78" s="510"/>
      <c r="J78" s="510"/>
      <c r="K78" s="510"/>
      <c r="L78" s="510"/>
      <c r="M78" s="510"/>
      <c r="N78" s="54"/>
    </row>
    <row r="79" spans="1:21" s="50" customFormat="1" ht="12" customHeight="1" x14ac:dyDescent="0.2">
      <c r="A79" s="52"/>
      <c r="B79" s="58"/>
      <c r="C79" s="510"/>
      <c r="D79" s="510"/>
      <c r="E79" s="510"/>
      <c r="F79" s="510"/>
      <c r="G79" s="510"/>
      <c r="H79" s="510"/>
      <c r="I79" s="510"/>
      <c r="J79" s="510"/>
      <c r="K79" s="510"/>
      <c r="L79" s="510"/>
      <c r="M79" s="510"/>
      <c r="N79" s="54"/>
    </row>
    <row r="80" spans="1:21" s="50" customFormat="1" ht="12" customHeight="1" x14ac:dyDescent="0.2">
      <c r="A80" s="52"/>
      <c r="B80" s="58"/>
      <c r="C80" s="510"/>
      <c r="D80" s="510"/>
      <c r="E80" s="510"/>
      <c r="F80" s="510"/>
      <c r="G80" s="510"/>
      <c r="H80" s="510"/>
      <c r="I80" s="510"/>
      <c r="J80" s="510"/>
      <c r="K80" s="510"/>
      <c r="L80" s="510"/>
      <c r="M80" s="510"/>
      <c r="N80" s="54"/>
    </row>
    <row r="81" spans="1:14" s="50" customFormat="1" ht="12" customHeight="1" x14ac:dyDescent="0.2">
      <c r="A81" s="52"/>
      <c r="B81" s="58"/>
      <c r="C81" s="510"/>
      <c r="D81" s="510"/>
      <c r="E81" s="510"/>
      <c r="F81" s="510"/>
      <c r="G81" s="510"/>
      <c r="H81" s="510"/>
      <c r="I81" s="510"/>
      <c r="J81" s="510"/>
      <c r="K81" s="510"/>
      <c r="L81" s="510"/>
      <c r="M81" s="510"/>
      <c r="N81" s="54"/>
    </row>
    <row r="82" spans="1:14" s="50" customFormat="1" ht="12" customHeight="1" x14ac:dyDescent="0.2">
      <c r="A82" s="52"/>
      <c r="B82" s="58"/>
      <c r="C82" s="510"/>
      <c r="D82" s="510"/>
      <c r="E82" s="510"/>
      <c r="F82" s="510"/>
      <c r="G82" s="510"/>
      <c r="H82" s="510"/>
      <c r="I82" s="510"/>
      <c r="J82" s="510"/>
      <c r="K82" s="510"/>
      <c r="L82" s="510"/>
      <c r="M82" s="510"/>
      <c r="N82" s="54"/>
    </row>
    <row r="83" spans="1:14" s="50" customFormat="1" ht="12" customHeight="1" x14ac:dyDescent="0.2">
      <c r="A83" s="52"/>
      <c r="B83" s="58"/>
      <c r="C83" s="510"/>
      <c r="D83" s="510"/>
      <c r="E83" s="510"/>
      <c r="F83" s="510"/>
      <c r="G83" s="510"/>
      <c r="H83" s="510"/>
      <c r="I83" s="510"/>
      <c r="J83" s="510"/>
      <c r="K83" s="510"/>
      <c r="L83" s="510"/>
      <c r="M83" s="510"/>
      <c r="N83" s="54"/>
    </row>
    <row r="84" spans="1:14" s="50" customFormat="1" ht="12" customHeight="1" x14ac:dyDescent="0.2">
      <c r="A84" s="52"/>
      <c r="B84" s="58"/>
      <c r="C84" s="510"/>
      <c r="D84" s="510"/>
      <c r="E84" s="510"/>
      <c r="F84" s="510"/>
      <c r="G84" s="510"/>
      <c r="H84" s="510"/>
      <c r="I84" s="510"/>
      <c r="J84" s="510"/>
      <c r="K84" s="510"/>
      <c r="L84" s="510"/>
      <c r="M84" s="510"/>
      <c r="N84" s="54"/>
    </row>
    <row r="85" spans="1:14" s="50" customFormat="1" ht="12" customHeight="1" x14ac:dyDescent="0.2">
      <c r="A85" s="52"/>
      <c r="B85" s="58"/>
      <c r="C85" s="510"/>
      <c r="D85" s="510"/>
      <c r="E85" s="510"/>
      <c r="F85" s="510"/>
      <c r="G85" s="510"/>
      <c r="H85" s="510"/>
      <c r="I85" s="510"/>
      <c r="J85" s="510"/>
      <c r="K85" s="510"/>
      <c r="L85" s="510"/>
      <c r="M85" s="510"/>
      <c r="N85" s="54"/>
    </row>
    <row r="86" spans="1:14" s="50" customFormat="1" ht="12" customHeight="1" x14ac:dyDescent="0.2">
      <c r="A86" s="52"/>
      <c r="B86" s="58"/>
      <c r="C86" s="510"/>
      <c r="D86" s="510"/>
      <c r="E86" s="510"/>
      <c r="F86" s="510"/>
      <c r="G86" s="510"/>
      <c r="H86" s="510"/>
      <c r="I86" s="510"/>
      <c r="J86" s="510"/>
      <c r="K86" s="510"/>
      <c r="L86" s="510"/>
      <c r="M86" s="510"/>
      <c r="N86" s="54"/>
    </row>
    <row r="87" spans="1:14" s="50" customFormat="1" ht="12.6" customHeight="1" x14ac:dyDescent="0.2">
      <c r="A87" s="52"/>
      <c r="C87" s="263" t="s">
        <v>167</v>
      </c>
      <c r="D87" s="63"/>
      <c r="E87" s="63"/>
      <c r="F87" s="63"/>
      <c r="G87" s="63"/>
      <c r="H87" s="63"/>
      <c r="I87" s="63"/>
      <c r="J87" s="63"/>
      <c r="K87" s="63"/>
      <c r="L87" s="63"/>
      <c r="M87" s="63"/>
      <c r="N87" s="54"/>
    </row>
    <row r="88" spans="1:14" s="50" customFormat="1" ht="12.6" customHeight="1" x14ac:dyDescent="0.2">
      <c r="A88" s="52"/>
      <c r="C88" s="515" t="s">
        <v>168</v>
      </c>
      <c r="D88" s="515"/>
      <c r="E88" s="515"/>
      <c r="F88" s="515"/>
      <c r="G88" s="515"/>
      <c r="H88" s="515"/>
      <c r="I88" s="515"/>
      <c r="J88" s="515"/>
      <c r="K88" s="515"/>
      <c r="L88" s="515"/>
      <c r="M88" s="515"/>
      <c r="N88" s="54"/>
    </row>
    <row r="89" spans="1:14" s="50" customFormat="1" ht="12.6" customHeight="1" x14ac:dyDescent="0.2">
      <c r="A89" s="52"/>
      <c r="B89" s="58"/>
      <c r="C89" s="515"/>
      <c r="D89" s="515"/>
      <c r="E89" s="515"/>
      <c r="F89" s="515"/>
      <c r="G89" s="515"/>
      <c r="H89" s="515"/>
      <c r="I89" s="515"/>
      <c r="J89" s="515"/>
      <c r="K89" s="515"/>
      <c r="L89" s="515"/>
      <c r="M89" s="515"/>
      <c r="N89" s="54"/>
    </row>
    <row r="90" spans="1:14" s="50" customFormat="1" ht="12.6" customHeight="1" x14ac:dyDescent="0.2">
      <c r="A90" s="52"/>
      <c r="B90" s="58"/>
      <c r="C90" s="515"/>
      <c r="D90" s="515"/>
      <c r="E90" s="515"/>
      <c r="F90" s="515"/>
      <c r="G90" s="515"/>
      <c r="H90" s="515"/>
      <c r="I90" s="515"/>
      <c r="J90" s="515"/>
      <c r="K90" s="515"/>
      <c r="L90" s="515"/>
      <c r="M90" s="515"/>
      <c r="N90" s="54"/>
    </row>
    <row r="91" spans="1:14" s="50" customFormat="1" ht="12.6" customHeight="1" x14ac:dyDescent="0.2">
      <c r="A91" s="52"/>
      <c r="B91" s="58"/>
      <c r="C91" s="515"/>
      <c r="D91" s="515"/>
      <c r="E91" s="515"/>
      <c r="F91" s="515"/>
      <c r="G91" s="515"/>
      <c r="H91" s="515"/>
      <c r="I91" s="515"/>
      <c r="J91" s="515"/>
      <c r="K91" s="515"/>
      <c r="L91" s="515"/>
      <c r="M91" s="515"/>
      <c r="N91" s="54"/>
    </row>
    <row r="92" spans="1:14" s="50" customFormat="1" ht="12.6" customHeight="1" x14ac:dyDescent="0.2">
      <c r="A92" s="52"/>
      <c r="B92" s="58"/>
      <c r="C92" s="515"/>
      <c r="D92" s="515"/>
      <c r="E92" s="515"/>
      <c r="F92" s="515"/>
      <c r="G92" s="515"/>
      <c r="H92" s="515"/>
      <c r="I92" s="515"/>
      <c r="J92" s="515"/>
      <c r="K92" s="515"/>
      <c r="L92" s="515"/>
      <c r="M92" s="515"/>
      <c r="N92" s="54"/>
    </row>
    <row r="93" spans="1:14" s="50" customFormat="1" ht="12.6" customHeight="1" x14ac:dyDescent="0.2">
      <c r="A93" s="52"/>
      <c r="B93" s="58"/>
      <c r="C93" s="515"/>
      <c r="D93" s="515"/>
      <c r="E93" s="515"/>
      <c r="F93" s="515"/>
      <c r="G93" s="515"/>
      <c r="H93" s="515"/>
      <c r="I93" s="515"/>
      <c r="J93" s="515"/>
      <c r="K93" s="515"/>
      <c r="L93" s="515"/>
      <c r="M93" s="515"/>
      <c r="N93" s="54"/>
    </row>
    <row r="94" spans="1:14" s="50" customFormat="1" ht="12.6" customHeight="1" x14ac:dyDescent="0.2">
      <c r="A94" s="52"/>
      <c r="B94" s="58"/>
      <c r="C94" s="515"/>
      <c r="D94" s="515"/>
      <c r="E94" s="515"/>
      <c r="F94" s="515"/>
      <c r="G94" s="515"/>
      <c r="H94" s="515"/>
      <c r="I94" s="515"/>
      <c r="J94" s="515"/>
      <c r="K94" s="515"/>
      <c r="L94" s="515"/>
      <c r="M94" s="515"/>
      <c r="N94" s="54"/>
    </row>
    <row r="95" spans="1:14" s="50" customFormat="1" ht="12.6" customHeight="1" x14ac:dyDescent="0.2">
      <c r="A95" s="52"/>
      <c r="B95" s="58"/>
      <c r="C95" s="63"/>
      <c r="D95" s="63"/>
      <c r="E95" s="63"/>
      <c r="F95" s="63"/>
      <c r="G95" s="63"/>
      <c r="H95" s="63"/>
      <c r="I95" s="63"/>
      <c r="J95" s="63"/>
      <c r="K95" s="63"/>
      <c r="L95" s="63"/>
      <c r="M95" s="63"/>
      <c r="N95" s="54"/>
    </row>
    <row r="96" spans="1:14" s="50" customFormat="1" ht="12.6" customHeight="1" x14ac:dyDescent="0.2">
      <c r="A96" s="52"/>
      <c r="B96" s="58"/>
      <c r="C96" s="508" t="s">
        <v>55</v>
      </c>
      <c r="D96" s="508"/>
      <c r="E96" s="508"/>
      <c r="F96" s="508"/>
      <c r="G96" s="508"/>
      <c r="H96" s="511" t="s">
        <v>56</v>
      </c>
      <c r="I96" s="512"/>
      <c r="J96" s="59"/>
      <c r="M96" s="60"/>
      <c r="N96" s="54"/>
    </row>
    <row r="97" spans="1:14" s="50" customFormat="1" ht="12.6" customHeight="1" x14ac:dyDescent="0.2">
      <c r="A97" s="52"/>
      <c r="B97" s="58"/>
      <c r="C97" s="130"/>
      <c r="D97" s="130"/>
      <c r="E97" s="130"/>
      <c r="F97" s="130"/>
      <c r="G97" s="130"/>
      <c r="H97" s="130"/>
      <c r="I97" s="130"/>
      <c r="J97" s="130"/>
      <c r="K97" s="130"/>
      <c r="L97" s="130"/>
      <c r="M97" s="60"/>
      <c r="N97" s="54"/>
    </row>
    <row r="98" spans="1:14" s="50" customFormat="1" ht="12.6" customHeight="1" x14ac:dyDescent="0.2">
      <c r="A98" s="52"/>
      <c r="B98" s="58" t="s">
        <v>31</v>
      </c>
      <c r="C98" s="505" t="s">
        <v>40</v>
      </c>
      <c r="D98" s="505"/>
      <c r="E98" s="505"/>
      <c r="F98" s="505"/>
      <c r="G98" s="505"/>
      <c r="H98" s="505"/>
      <c r="I98" s="62"/>
      <c r="J98" s="206" t="s">
        <v>30</v>
      </c>
      <c r="K98" s="63"/>
      <c r="M98" s="55"/>
      <c r="N98" s="54"/>
    </row>
    <row r="99" spans="1:14" s="50" customFormat="1" ht="12.6" customHeight="1" x14ac:dyDescent="0.2">
      <c r="A99" s="52"/>
      <c r="C99" s="514" t="s">
        <v>57</v>
      </c>
      <c r="D99" s="514"/>
      <c r="E99" s="514"/>
      <c r="F99" s="514"/>
      <c r="G99" s="514"/>
      <c r="H99" s="514"/>
      <c r="I99" s="514"/>
      <c r="J99" s="514"/>
      <c r="K99" s="514"/>
      <c r="L99" s="514"/>
      <c r="M99" s="514"/>
      <c r="N99" s="54"/>
    </row>
    <row r="100" spans="1:14" s="50" customFormat="1" ht="12.6" customHeight="1" x14ac:dyDescent="0.2">
      <c r="A100" s="52"/>
      <c r="C100" s="514"/>
      <c r="D100" s="514"/>
      <c r="E100" s="514"/>
      <c r="F100" s="514"/>
      <c r="G100" s="514"/>
      <c r="H100" s="514"/>
      <c r="I100" s="514"/>
      <c r="J100" s="514"/>
      <c r="K100" s="514"/>
      <c r="L100" s="514"/>
      <c r="M100" s="514"/>
      <c r="N100" s="54"/>
    </row>
    <row r="101" spans="1:14" s="50" customFormat="1" ht="12.6" customHeight="1" x14ac:dyDescent="0.2">
      <c r="A101" s="52"/>
      <c r="C101" s="514"/>
      <c r="D101" s="514"/>
      <c r="E101" s="514"/>
      <c r="F101" s="514"/>
      <c r="G101" s="514"/>
      <c r="H101" s="514"/>
      <c r="I101" s="514"/>
      <c r="J101" s="514"/>
      <c r="K101" s="514"/>
      <c r="L101" s="514"/>
      <c r="M101" s="514"/>
      <c r="N101" s="54"/>
    </row>
    <row r="102" spans="1:14" s="50" customFormat="1" ht="12.6" customHeight="1" x14ac:dyDescent="0.2">
      <c r="A102" s="52"/>
      <c r="C102" s="514"/>
      <c r="D102" s="514"/>
      <c r="E102" s="514"/>
      <c r="F102" s="514"/>
      <c r="G102" s="514"/>
      <c r="H102" s="514"/>
      <c r="I102" s="514"/>
      <c r="J102" s="514"/>
      <c r="K102" s="514"/>
      <c r="L102" s="514"/>
      <c r="M102" s="514"/>
      <c r="N102" s="54"/>
    </row>
    <row r="103" spans="1:14" s="50" customFormat="1" ht="12.6" customHeight="1" x14ac:dyDescent="0.2">
      <c r="A103" s="52"/>
      <c r="C103" s="55"/>
      <c r="D103" s="55"/>
      <c r="E103" s="55"/>
      <c r="F103" s="55"/>
      <c r="G103" s="55"/>
      <c r="H103" s="55"/>
      <c r="I103" s="55"/>
      <c r="J103" s="55"/>
      <c r="K103" s="55"/>
      <c r="L103" s="55"/>
      <c r="M103" s="55"/>
      <c r="N103" s="54"/>
    </row>
    <row r="104" spans="1:14" s="50" customFormat="1" ht="12.6" customHeight="1" x14ac:dyDescent="0.2">
      <c r="A104" s="52"/>
      <c r="B104" s="58" t="s">
        <v>31</v>
      </c>
      <c r="C104" s="505" t="s">
        <v>38</v>
      </c>
      <c r="D104" s="505"/>
      <c r="E104" s="505"/>
      <c r="F104" s="505"/>
      <c r="G104" s="505"/>
      <c r="H104" s="505"/>
      <c r="I104" s="59"/>
      <c r="J104" s="59"/>
      <c r="M104" s="60"/>
      <c r="N104" s="54"/>
    </row>
    <row r="105" spans="1:14" s="50" customFormat="1" ht="12.6" customHeight="1" x14ac:dyDescent="0.2">
      <c r="A105" s="52"/>
      <c r="B105" s="59"/>
      <c r="C105" s="514" t="s">
        <v>39</v>
      </c>
      <c r="D105" s="514"/>
      <c r="E105" s="514"/>
      <c r="F105" s="514"/>
      <c r="G105" s="514"/>
      <c r="H105" s="514"/>
      <c r="I105" s="514"/>
      <c r="J105" s="514"/>
      <c r="K105" s="514"/>
      <c r="L105" s="514"/>
      <c r="M105" s="514"/>
      <c r="N105" s="54"/>
    </row>
    <row r="106" spans="1:14" s="50" customFormat="1" ht="12.6" customHeight="1" x14ac:dyDescent="0.2">
      <c r="A106" s="52"/>
      <c r="B106" s="59"/>
      <c r="C106" s="514"/>
      <c r="D106" s="514"/>
      <c r="E106" s="514"/>
      <c r="F106" s="514"/>
      <c r="G106" s="514"/>
      <c r="H106" s="514"/>
      <c r="I106" s="514"/>
      <c r="J106" s="514"/>
      <c r="K106" s="514"/>
      <c r="L106" s="514"/>
      <c r="M106" s="514"/>
      <c r="N106" s="54"/>
    </row>
    <row r="107" spans="1:14" s="50" customFormat="1" ht="12.6" customHeight="1" x14ac:dyDescent="0.2">
      <c r="A107" s="52"/>
      <c r="B107" s="59"/>
      <c r="C107" s="514"/>
      <c r="D107" s="514"/>
      <c r="E107" s="514"/>
      <c r="F107" s="514"/>
      <c r="G107" s="514"/>
      <c r="H107" s="514"/>
      <c r="I107" s="514"/>
      <c r="J107" s="514"/>
      <c r="K107" s="514"/>
      <c r="L107" s="514"/>
      <c r="M107" s="514"/>
      <c r="N107" s="54"/>
    </row>
    <row r="108" spans="1:14" s="50" customFormat="1" ht="12.6" customHeight="1" x14ac:dyDescent="0.2">
      <c r="A108" s="52"/>
      <c r="B108" s="59"/>
      <c r="C108" s="514"/>
      <c r="D108" s="514"/>
      <c r="E108" s="514"/>
      <c r="F108" s="514"/>
      <c r="G108" s="514"/>
      <c r="H108" s="514"/>
      <c r="I108" s="514"/>
      <c r="J108" s="514"/>
      <c r="K108" s="514"/>
      <c r="L108" s="514"/>
      <c r="M108" s="514"/>
      <c r="N108" s="54"/>
    </row>
    <row r="109" spans="1:14" s="50" customFormat="1" ht="12.6" customHeight="1" x14ac:dyDescent="0.2">
      <c r="A109" s="52"/>
      <c r="C109" s="55"/>
      <c r="D109" s="55"/>
      <c r="E109" s="55"/>
      <c r="F109" s="55"/>
      <c r="G109" s="55"/>
      <c r="H109" s="55"/>
      <c r="I109" s="55"/>
      <c r="J109" s="55"/>
      <c r="K109" s="55"/>
      <c r="L109" s="55"/>
      <c r="M109" s="55"/>
      <c r="N109" s="54"/>
    </row>
    <row r="110" spans="1:14" s="50" customFormat="1" ht="12.6" customHeight="1" x14ac:dyDescent="0.2">
      <c r="A110" s="52"/>
      <c r="B110" s="58" t="s">
        <v>31</v>
      </c>
      <c r="C110" s="505" t="s">
        <v>41</v>
      </c>
      <c r="D110" s="505"/>
      <c r="E110" s="505"/>
      <c r="F110" s="505"/>
      <c r="G110" s="505"/>
      <c r="H110" s="505"/>
      <c r="I110" s="55"/>
      <c r="J110" s="55"/>
      <c r="K110" s="55"/>
      <c r="L110" s="55"/>
      <c r="M110" s="55"/>
      <c r="N110" s="54"/>
    </row>
    <row r="111" spans="1:14" s="50" customFormat="1" ht="12.6" customHeight="1" x14ac:dyDescent="0.2">
      <c r="A111" s="52"/>
      <c r="C111" s="514" t="s">
        <v>42</v>
      </c>
      <c r="D111" s="514"/>
      <c r="E111" s="514"/>
      <c r="F111" s="514"/>
      <c r="G111" s="514"/>
      <c r="H111" s="514"/>
      <c r="I111" s="514"/>
      <c r="J111" s="514"/>
      <c r="K111" s="514"/>
      <c r="L111" s="514"/>
      <c r="M111" s="514"/>
      <c r="N111" s="54"/>
    </row>
    <row r="112" spans="1:14" s="50" customFormat="1" ht="12.6" customHeight="1" x14ac:dyDescent="0.2">
      <c r="A112" s="52"/>
      <c r="C112" s="514"/>
      <c r="D112" s="514"/>
      <c r="E112" s="514"/>
      <c r="F112" s="514"/>
      <c r="G112" s="514"/>
      <c r="H112" s="514"/>
      <c r="I112" s="514"/>
      <c r="J112" s="514"/>
      <c r="K112" s="514"/>
      <c r="L112" s="514"/>
      <c r="M112" s="514"/>
      <c r="N112" s="54"/>
    </row>
    <row r="113" spans="1:14" s="50" customFormat="1" ht="12.6" customHeight="1" x14ac:dyDescent="0.2">
      <c r="A113" s="52"/>
      <c r="C113" s="511" t="s">
        <v>19</v>
      </c>
      <c r="D113" s="511"/>
      <c r="E113" s="511"/>
      <c r="F113" s="511"/>
      <c r="G113" s="511" t="s">
        <v>20</v>
      </c>
      <c r="H113" s="511"/>
      <c r="I113" s="511"/>
      <c r="J113" s="513" t="s">
        <v>21</v>
      </c>
      <c r="K113" s="513"/>
      <c r="L113" s="513"/>
      <c r="M113" s="55"/>
      <c r="N113" s="54"/>
    </row>
    <row r="114" spans="1:14" s="50" customFormat="1" ht="12.6" customHeight="1" x14ac:dyDescent="0.2">
      <c r="A114" s="52"/>
      <c r="D114" s="508" t="s">
        <v>22</v>
      </c>
      <c r="E114" s="508"/>
      <c r="F114" s="508"/>
      <c r="G114" s="508"/>
      <c r="H114" s="508"/>
      <c r="I114" s="513" t="s">
        <v>23</v>
      </c>
      <c r="J114" s="513"/>
      <c r="K114" s="71"/>
      <c r="L114" s="55"/>
      <c r="M114" s="55"/>
      <c r="N114" s="54"/>
    </row>
    <row r="115" spans="1:14" s="50" customFormat="1" ht="12.6" customHeight="1" x14ac:dyDescent="0.2">
      <c r="A115" s="52"/>
      <c r="D115" s="130"/>
      <c r="E115" s="130"/>
      <c r="F115" s="130"/>
      <c r="G115" s="130"/>
      <c r="H115" s="130"/>
      <c r="I115" s="130"/>
      <c r="J115" s="130"/>
      <c r="K115" s="130"/>
      <c r="L115" s="130"/>
      <c r="M115" s="55"/>
      <c r="N115" s="54"/>
    </row>
    <row r="116" spans="1:14" s="50" customFormat="1" ht="12.6" customHeight="1" x14ac:dyDescent="0.2">
      <c r="A116" s="52"/>
      <c r="C116" s="55"/>
      <c r="D116" s="55"/>
      <c r="E116" s="55"/>
      <c r="F116" s="55"/>
      <c r="G116" s="55"/>
      <c r="H116" s="55"/>
      <c r="I116" s="55"/>
      <c r="J116" s="55"/>
      <c r="K116" s="55"/>
      <c r="L116" s="55"/>
      <c r="M116" s="55"/>
      <c r="N116" s="54"/>
    </row>
    <row r="117" spans="1:14" s="50" customFormat="1" ht="12.6" customHeight="1" x14ac:dyDescent="0.2">
      <c r="A117" s="52"/>
      <c r="B117" s="92"/>
      <c r="C117" s="92"/>
      <c r="D117" s="64"/>
      <c r="E117" s="63"/>
      <c r="F117" s="63"/>
      <c r="G117" s="63"/>
      <c r="H117" s="63"/>
      <c r="I117" s="63"/>
      <c r="J117" s="63"/>
      <c r="K117" s="63"/>
      <c r="L117" s="63"/>
      <c r="M117" s="63"/>
      <c r="N117" s="54"/>
    </row>
    <row r="118" spans="1:14" s="50" customFormat="1" ht="12.6" customHeight="1" x14ac:dyDescent="0.2">
      <c r="A118" s="52"/>
      <c r="B118" s="65"/>
      <c r="C118" s="65"/>
      <c r="D118" s="64"/>
      <c r="E118" s="63"/>
      <c r="F118" s="63"/>
      <c r="G118" s="63"/>
      <c r="H118" s="63"/>
      <c r="I118" s="63"/>
      <c r="J118" s="63"/>
      <c r="K118" s="63"/>
      <c r="L118" s="63"/>
      <c r="M118" s="63"/>
      <c r="N118" s="54"/>
    </row>
    <row r="119" spans="1:14" s="50" customFormat="1" ht="12.6" customHeight="1" x14ac:dyDescent="0.2">
      <c r="A119" s="52"/>
      <c r="B119" s="65"/>
      <c r="C119" s="65"/>
      <c r="D119" s="64"/>
      <c r="E119" s="63"/>
      <c r="F119" s="63"/>
      <c r="G119" s="63"/>
      <c r="H119" s="63"/>
      <c r="I119" s="63"/>
      <c r="J119" s="63"/>
      <c r="K119" s="63"/>
      <c r="L119" s="63"/>
      <c r="M119" s="63"/>
      <c r="N119" s="54"/>
    </row>
    <row r="120" spans="1:14" s="50" customFormat="1" ht="12.6" customHeight="1" x14ac:dyDescent="0.2">
      <c r="A120" s="52"/>
      <c r="B120" s="65"/>
      <c r="C120" s="65"/>
      <c r="D120" s="64"/>
      <c r="E120" s="63"/>
      <c r="F120" s="63"/>
      <c r="G120" s="63"/>
      <c r="H120" s="63"/>
      <c r="I120" s="63"/>
      <c r="J120" s="63"/>
      <c r="K120" s="63"/>
      <c r="L120" s="63"/>
      <c r="M120" s="63"/>
      <c r="N120" s="54"/>
    </row>
    <row r="121" spans="1:14" s="50" customFormat="1" ht="12.6" customHeight="1" x14ac:dyDescent="0.2">
      <c r="A121" s="52"/>
      <c r="C121" s="55"/>
      <c r="D121" s="55"/>
      <c r="E121" s="55"/>
      <c r="F121" s="55"/>
      <c r="G121" s="55"/>
      <c r="H121" s="55"/>
      <c r="I121" s="55"/>
      <c r="J121" s="55"/>
      <c r="K121" s="55"/>
      <c r="L121" s="55"/>
      <c r="M121" s="55"/>
      <c r="N121" s="54"/>
    </row>
    <row r="122" spans="1:14" s="50" customFormat="1" ht="12.6" customHeight="1" thickBot="1" x14ac:dyDescent="0.25">
      <c r="A122" s="66"/>
      <c r="B122" s="67"/>
      <c r="C122" s="68"/>
      <c r="D122" s="68"/>
      <c r="E122" s="68"/>
      <c r="F122" s="68"/>
      <c r="G122" s="68"/>
      <c r="H122" s="68"/>
      <c r="I122" s="68"/>
      <c r="J122" s="68"/>
      <c r="K122" s="68"/>
      <c r="L122" s="68"/>
      <c r="M122" s="68"/>
      <c r="N122" s="69"/>
    </row>
    <row r="123" spans="1:14" s="50" customFormat="1" ht="12.6" customHeight="1" thickTop="1" x14ac:dyDescent="0.2">
      <c r="B123" s="53"/>
    </row>
    <row r="124" spans="1:14" s="50" customFormat="1" ht="12.6" customHeight="1" x14ac:dyDescent="0.2">
      <c r="B124" s="53"/>
    </row>
    <row r="125" spans="1:14" s="50" customFormat="1" ht="12.6" customHeight="1" x14ac:dyDescent="0.2">
      <c r="B125" s="53"/>
    </row>
    <row r="126" spans="1:14" s="50" customFormat="1" ht="12.6" customHeight="1" x14ac:dyDescent="0.2">
      <c r="B126" s="53"/>
    </row>
    <row r="127" spans="1:14" s="50" customFormat="1" ht="12.6" customHeight="1" x14ac:dyDescent="0.2">
      <c r="B127" s="53"/>
    </row>
    <row r="128" spans="1:14" s="50" customFormat="1" ht="12.6" customHeight="1" x14ac:dyDescent="0.2">
      <c r="B128" s="53"/>
    </row>
    <row r="129" spans="2:2" s="50" customFormat="1" ht="12.6" customHeight="1" x14ac:dyDescent="0.2">
      <c r="B129" s="53"/>
    </row>
    <row r="130" spans="2:2" s="50" customFormat="1" ht="12.6" customHeight="1" x14ac:dyDescent="0.2">
      <c r="B130" s="53"/>
    </row>
    <row r="131" spans="2:2" s="50" customFormat="1" ht="12.6" customHeight="1" x14ac:dyDescent="0.2">
      <c r="B131" s="53"/>
    </row>
    <row r="132" spans="2:2" s="50" customFormat="1" ht="12.6" customHeight="1" x14ac:dyDescent="0.2">
      <c r="B132" s="53"/>
    </row>
    <row r="133" spans="2:2" s="50" customFormat="1" ht="12.6" customHeight="1" x14ac:dyDescent="0.2">
      <c r="B133" s="53"/>
    </row>
    <row r="134" spans="2:2" s="50" customFormat="1" ht="12.6" customHeight="1" x14ac:dyDescent="0.2">
      <c r="B134" s="53"/>
    </row>
    <row r="135" spans="2:2" s="50" customFormat="1" ht="12.6" customHeight="1" x14ac:dyDescent="0.2">
      <c r="B135" s="53"/>
    </row>
    <row r="136" spans="2:2" s="50" customFormat="1" ht="12.6" customHeight="1" x14ac:dyDescent="0.2">
      <c r="B136" s="53"/>
    </row>
    <row r="137" spans="2:2" s="50" customFormat="1" ht="12.6" customHeight="1" x14ac:dyDescent="0.2">
      <c r="B137" s="53"/>
    </row>
    <row r="138" spans="2:2" s="50" customFormat="1" ht="12.6" customHeight="1" x14ac:dyDescent="0.2">
      <c r="B138" s="53"/>
    </row>
    <row r="139" spans="2:2" s="50" customFormat="1" ht="12.6" customHeight="1" x14ac:dyDescent="0.2">
      <c r="B139" s="53"/>
    </row>
    <row r="140" spans="2:2" s="50" customFormat="1" ht="12.6" customHeight="1" x14ac:dyDescent="0.2">
      <c r="B140" s="53"/>
    </row>
    <row r="141" spans="2:2" s="50" customFormat="1" ht="12.6" customHeight="1" x14ac:dyDescent="0.2">
      <c r="B141" s="53"/>
    </row>
    <row r="142" spans="2:2" s="50" customFormat="1" ht="12.6" customHeight="1" x14ac:dyDescent="0.2">
      <c r="B142" s="53"/>
    </row>
    <row r="143" spans="2:2" s="50" customFormat="1" ht="12.6" customHeight="1" x14ac:dyDescent="0.2">
      <c r="B143" s="53"/>
    </row>
    <row r="144" spans="2:2" s="50" customFormat="1" ht="12.6" customHeight="1" x14ac:dyDescent="0.2">
      <c r="B144" s="53"/>
    </row>
    <row r="145" spans="2:2" s="50" customFormat="1" ht="12.6" customHeight="1" x14ac:dyDescent="0.2">
      <c r="B145" s="53"/>
    </row>
    <row r="146" spans="2:2" s="50" customFormat="1" ht="12.6" customHeight="1" x14ac:dyDescent="0.2">
      <c r="B146" s="53"/>
    </row>
    <row r="147" spans="2:2" s="50" customFormat="1" ht="12.6" customHeight="1" x14ac:dyDescent="0.2">
      <c r="B147" s="53"/>
    </row>
    <row r="148" spans="2:2" s="50" customFormat="1" ht="12.6" customHeight="1" x14ac:dyDescent="0.2">
      <c r="B148" s="53"/>
    </row>
    <row r="149" spans="2:2" s="50" customFormat="1" ht="12.6" customHeight="1" x14ac:dyDescent="0.2">
      <c r="B149" s="53"/>
    </row>
    <row r="150" spans="2:2" s="50" customFormat="1" ht="12.6" customHeight="1" x14ac:dyDescent="0.2">
      <c r="B150" s="53"/>
    </row>
    <row r="151" spans="2:2" s="50" customFormat="1" ht="12.6" customHeight="1" x14ac:dyDescent="0.2">
      <c r="B151" s="53"/>
    </row>
    <row r="152" spans="2:2" s="50" customFormat="1" ht="12.6" customHeight="1" x14ac:dyDescent="0.2">
      <c r="B152" s="53"/>
    </row>
    <row r="153" spans="2:2" s="50" customFormat="1" ht="12.6" customHeight="1" x14ac:dyDescent="0.2">
      <c r="B153" s="53"/>
    </row>
    <row r="154" spans="2:2" s="50" customFormat="1" ht="12.6" customHeight="1" x14ac:dyDescent="0.2">
      <c r="B154" s="53"/>
    </row>
    <row r="155" spans="2:2" s="50" customFormat="1" ht="12.6" customHeight="1" x14ac:dyDescent="0.2">
      <c r="B155" s="53"/>
    </row>
    <row r="156" spans="2:2" s="50" customFormat="1" ht="12.6" customHeight="1" x14ac:dyDescent="0.2">
      <c r="B156" s="53"/>
    </row>
    <row r="157" spans="2:2" s="50" customFormat="1" ht="12.6" customHeight="1" x14ac:dyDescent="0.2">
      <c r="B157" s="53"/>
    </row>
    <row r="158" spans="2:2" s="50" customFormat="1" ht="12.6" customHeight="1" x14ac:dyDescent="0.2">
      <c r="B158" s="53"/>
    </row>
    <row r="159" spans="2:2" s="50" customFormat="1" ht="12.6" customHeight="1" x14ac:dyDescent="0.2">
      <c r="B159" s="53"/>
    </row>
    <row r="160" spans="2:2" s="50" customFormat="1" ht="12.6" customHeight="1" x14ac:dyDescent="0.2">
      <c r="B160" s="53"/>
    </row>
    <row r="161" spans="2:2" s="50" customFormat="1" ht="12.6" customHeight="1" x14ac:dyDescent="0.2">
      <c r="B161" s="53"/>
    </row>
    <row r="162" spans="2:2" s="50" customFormat="1" ht="12.6" customHeight="1" x14ac:dyDescent="0.2">
      <c r="B162" s="53"/>
    </row>
    <row r="163" spans="2:2" s="50" customFormat="1" ht="12.6" customHeight="1" x14ac:dyDescent="0.2">
      <c r="B163" s="53"/>
    </row>
    <row r="164" spans="2:2" s="50" customFormat="1" ht="12.6" customHeight="1" x14ac:dyDescent="0.2">
      <c r="B164" s="53"/>
    </row>
    <row r="165" spans="2:2" s="50" customFormat="1" ht="12.6" customHeight="1" x14ac:dyDescent="0.2">
      <c r="B165" s="53"/>
    </row>
    <row r="166" spans="2:2" s="50" customFormat="1" ht="12.6" customHeight="1" x14ac:dyDescent="0.2">
      <c r="B166" s="53"/>
    </row>
    <row r="167" spans="2:2" s="50" customFormat="1" ht="12.6" customHeight="1" x14ac:dyDescent="0.2">
      <c r="B167" s="53"/>
    </row>
    <row r="168" spans="2:2" s="50" customFormat="1" ht="12.6" customHeight="1" x14ac:dyDescent="0.2">
      <c r="B168" s="53"/>
    </row>
    <row r="169" spans="2:2" s="50" customFormat="1" ht="12.6" customHeight="1" x14ac:dyDescent="0.2">
      <c r="B169" s="53"/>
    </row>
    <row r="170" spans="2:2" s="50" customFormat="1" ht="12.6" customHeight="1" x14ac:dyDescent="0.2">
      <c r="B170" s="53"/>
    </row>
    <row r="171" spans="2:2" s="50" customFormat="1" ht="12.6" customHeight="1" x14ac:dyDescent="0.2">
      <c r="B171" s="53"/>
    </row>
    <row r="172" spans="2:2" s="50" customFormat="1" ht="12.6" customHeight="1" x14ac:dyDescent="0.2">
      <c r="B172" s="53"/>
    </row>
    <row r="173" spans="2:2" s="50" customFormat="1" ht="12.6" customHeight="1" x14ac:dyDescent="0.2">
      <c r="B173" s="53"/>
    </row>
    <row r="174" spans="2:2" s="50" customFormat="1" ht="12.6" customHeight="1" x14ac:dyDescent="0.2">
      <c r="B174" s="53"/>
    </row>
    <row r="175" spans="2:2" s="50" customFormat="1" ht="12.6" customHeight="1" x14ac:dyDescent="0.2">
      <c r="B175" s="53"/>
    </row>
    <row r="176" spans="2:2" s="50" customFormat="1" ht="12.6" customHeight="1" x14ac:dyDescent="0.2">
      <c r="B176" s="53"/>
    </row>
    <row r="177" spans="2:13" s="50" customFormat="1" ht="12.6" customHeight="1" x14ac:dyDescent="0.2">
      <c r="B177" s="53"/>
    </row>
    <row r="178" spans="2:13" s="50" customFormat="1" ht="12.6" customHeight="1" x14ac:dyDescent="0.2">
      <c r="B178" s="53"/>
    </row>
    <row r="179" spans="2:13" s="50" customFormat="1" ht="12.6" customHeight="1" x14ac:dyDescent="0.2">
      <c r="B179" s="53"/>
    </row>
    <row r="180" spans="2:13" s="50" customFormat="1" ht="12.6" customHeight="1" x14ac:dyDescent="0.2">
      <c r="B180" s="53"/>
    </row>
    <row r="181" spans="2:13" s="50" customFormat="1" ht="12.6" customHeight="1" x14ac:dyDescent="0.2">
      <c r="B181" s="53"/>
    </row>
    <row r="182" spans="2:13" s="50" customFormat="1" ht="12.6" customHeight="1" x14ac:dyDescent="0.2">
      <c r="B182" s="53"/>
    </row>
    <row r="183" spans="2:13" s="50" customFormat="1" ht="12.6" customHeight="1" x14ac:dyDescent="0.2">
      <c r="B183" s="53"/>
    </row>
    <row r="184" spans="2:13" s="50" customFormat="1" ht="12.6" customHeight="1" x14ac:dyDescent="0.2">
      <c r="B184" s="53"/>
    </row>
    <row r="185" spans="2:13" ht="12.6" customHeight="1" x14ac:dyDescent="0.25">
      <c r="B185" s="53"/>
      <c r="C185" s="50"/>
      <c r="D185" s="50"/>
      <c r="F185" s="50"/>
      <c r="G185" s="50"/>
      <c r="H185" s="50"/>
      <c r="I185" s="50"/>
      <c r="J185" s="50"/>
      <c r="K185" s="50"/>
      <c r="L185" s="50"/>
      <c r="M185" s="50"/>
    </row>
    <row r="186" spans="2:13" ht="12.6" customHeight="1" x14ac:dyDescent="0.25">
      <c r="B186" s="53"/>
      <c r="C186" s="50"/>
      <c r="D186" s="50"/>
      <c r="F186" s="50"/>
      <c r="G186" s="50"/>
      <c r="H186" s="50"/>
      <c r="I186" s="50"/>
      <c r="J186" s="50"/>
      <c r="K186" s="50"/>
      <c r="L186" s="50"/>
      <c r="M186" s="50"/>
    </row>
    <row r="187" spans="2:13" ht="12.6" customHeight="1" x14ac:dyDescent="0.25">
      <c r="B187" s="53"/>
      <c r="C187" s="50"/>
      <c r="D187" s="50"/>
      <c r="F187" s="50"/>
      <c r="G187" s="50"/>
      <c r="H187" s="50"/>
      <c r="I187" s="50"/>
      <c r="J187" s="50"/>
      <c r="K187" s="50"/>
      <c r="L187" s="50"/>
      <c r="M187" s="50"/>
    </row>
    <row r="188" spans="2:13" ht="12.6" customHeight="1" x14ac:dyDescent="0.25">
      <c r="B188" s="53"/>
      <c r="C188" s="50"/>
      <c r="D188" s="50"/>
      <c r="F188" s="50"/>
      <c r="G188" s="50"/>
      <c r="H188" s="50"/>
      <c r="I188" s="50"/>
      <c r="J188" s="50"/>
      <c r="K188" s="50"/>
      <c r="L188" s="50"/>
      <c r="M188" s="50"/>
    </row>
    <row r="189" spans="2:13" ht="12.6" customHeight="1" x14ac:dyDescent="0.25">
      <c r="B189" s="53"/>
      <c r="C189" s="50"/>
      <c r="D189" s="50"/>
      <c r="F189" s="50"/>
      <c r="G189" s="50"/>
      <c r="H189" s="50"/>
      <c r="I189" s="50"/>
      <c r="J189" s="50"/>
      <c r="K189" s="50"/>
      <c r="L189" s="50"/>
      <c r="M189" s="50"/>
    </row>
    <row r="190" spans="2:13" ht="12.6" customHeight="1" x14ac:dyDescent="0.25">
      <c r="B190" s="53"/>
      <c r="C190" s="50"/>
      <c r="D190" s="50"/>
      <c r="F190" s="50"/>
      <c r="G190" s="50"/>
      <c r="H190" s="50"/>
      <c r="I190" s="50"/>
      <c r="J190" s="50"/>
      <c r="K190" s="50"/>
      <c r="L190" s="50"/>
      <c r="M190" s="50"/>
    </row>
    <row r="191" spans="2:13" ht="12.6" customHeight="1" x14ac:dyDescent="0.25">
      <c r="B191" s="53"/>
      <c r="C191" s="50"/>
      <c r="D191" s="50"/>
      <c r="F191" s="50"/>
      <c r="G191" s="50"/>
      <c r="H191" s="50"/>
      <c r="I191" s="50"/>
      <c r="J191" s="50"/>
      <c r="K191" s="50"/>
      <c r="L191" s="50"/>
      <c r="M191" s="50"/>
    </row>
    <row r="192" spans="2:13" ht="12.6" customHeight="1" x14ac:dyDescent="0.25">
      <c r="B192" s="53"/>
      <c r="C192" s="50"/>
      <c r="D192" s="50"/>
      <c r="F192" s="50"/>
      <c r="G192" s="50"/>
      <c r="H192" s="50"/>
      <c r="I192" s="50"/>
      <c r="J192" s="50"/>
      <c r="K192" s="50"/>
      <c r="L192" s="50"/>
      <c r="M192" s="50"/>
    </row>
    <row r="193" spans="2:13" ht="12.6" customHeight="1" x14ac:dyDescent="0.25">
      <c r="B193" s="53"/>
      <c r="C193" s="50"/>
      <c r="D193" s="50"/>
      <c r="F193" s="50"/>
      <c r="G193" s="50"/>
      <c r="H193" s="50"/>
      <c r="I193" s="50"/>
      <c r="J193" s="50"/>
      <c r="K193" s="50"/>
      <c r="L193" s="50"/>
      <c r="M193" s="50"/>
    </row>
    <row r="194" spans="2:13" ht="12.6" customHeight="1" x14ac:dyDescent="0.25">
      <c r="B194" s="53"/>
      <c r="C194" s="50"/>
      <c r="D194" s="50"/>
      <c r="F194" s="50"/>
      <c r="G194" s="50"/>
      <c r="H194" s="50"/>
      <c r="I194" s="50"/>
      <c r="J194" s="50"/>
      <c r="K194" s="50"/>
      <c r="L194" s="50"/>
      <c r="M194" s="50"/>
    </row>
    <row r="195" spans="2:13" ht="12.6" customHeight="1" x14ac:dyDescent="0.25">
      <c r="B195" s="53"/>
      <c r="C195" s="50"/>
      <c r="D195" s="50"/>
      <c r="F195" s="50"/>
      <c r="G195" s="50"/>
      <c r="H195" s="50"/>
      <c r="I195" s="50"/>
      <c r="J195" s="50"/>
      <c r="K195" s="50"/>
      <c r="L195" s="50"/>
      <c r="M195" s="50"/>
    </row>
    <row r="196" spans="2:13" ht="12.6" customHeight="1" x14ac:dyDescent="0.25">
      <c r="B196" s="53"/>
      <c r="C196" s="50"/>
      <c r="D196" s="50"/>
      <c r="F196" s="50"/>
      <c r="G196" s="50"/>
      <c r="H196" s="50"/>
      <c r="I196" s="50"/>
      <c r="J196" s="50"/>
      <c r="K196" s="50"/>
      <c r="L196" s="50"/>
      <c r="M196" s="50"/>
    </row>
    <row r="197" spans="2:13" ht="12.6" customHeight="1" x14ac:dyDescent="0.25">
      <c r="B197" s="53"/>
      <c r="C197" s="50"/>
      <c r="D197" s="50"/>
      <c r="F197" s="50"/>
      <c r="G197" s="50"/>
      <c r="H197" s="50"/>
      <c r="I197" s="50"/>
      <c r="J197" s="50"/>
      <c r="K197" s="50"/>
      <c r="L197" s="50"/>
      <c r="M197" s="50"/>
    </row>
    <row r="198" spans="2:13" ht="12.6" customHeight="1" x14ac:dyDescent="0.25">
      <c r="B198" s="53"/>
      <c r="C198" s="50"/>
      <c r="D198" s="50"/>
      <c r="F198" s="50"/>
      <c r="G198" s="50"/>
      <c r="H198" s="50"/>
      <c r="I198" s="50"/>
      <c r="J198" s="50"/>
      <c r="K198" s="50"/>
      <c r="L198" s="50"/>
      <c r="M198" s="50"/>
    </row>
    <row r="199" spans="2:13" ht="12.6" customHeight="1" x14ac:dyDescent="0.25">
      <c r="B199" s="53"/>
      <c r="C199" s="50"/>
      <c r="D199" s="50"/>
      <c r="F199" s="50"/>
      <c r="G199" s="50"/>
      <c r="H199" s="50"/>
      <c r="I199" s="50"/>
      <c r="J199" s="50"/>
      <c r="K199" s="50"/>
      <c r="L199" s="50"/>
      <c r="M199" s="50"/>
    </row>
    <row r="200" spans="2:13" ht="12.6" customHeight="1" x14ac:dyDescent="0.25">
      <c r="B200" s="53"/>
      <c r="C200" s="50"/>
      <c r="D200" s="50"/>
      <c r="F200" s="50"/>
      <c r="G200" s="50"/>
      <c r="H200" s="50"/>
      <c r="I200" s="50"/>
      <c r="J200" s="50"/>
      <c r="K200" s="50"/>
      <c r="L200" s="50"/>
      <c r="M200" s="50"/>
    </row>
    <row r="201" spans="2:13" ht="12.6" customHeight="1" x14ac:dyDescent="0.25">
      <c r="B201" s="53"/>
      <c r="C201" s="50"/>
      <c r="D201" s="50"/>
      <c r="F201" s="50"/>
      <c r="G201" s="50"/>
      <c r="H201" s="50"/>
      <c r="I201" s="50"/>
      <c r="J201" s="50"/>
      <c r="K201" s="50"/>
      <c r="L201" s="50"/>
      <c r="M201" s="50"/>
    </row>
  </sheetData>
  <sheetProtection algorithmName="SHA-512" hashValue="qXWZFClXtsqwJfki4jVxwhKBoY3++WD8JJsPM+j+zZVlSH7+pNpLkCCkEzGrjOjjlGQjftQuYsrKrdQr8rh39w==" saltValue="GzR3skSIz5U4SacaVJzQ1w==" spinCount="100000" sheet="1" objects="1" scenarios="1" selectLockedCells="1"/>
  <mergeCells count="45">
    <mergeCell ref="C65:H65"/>
    <mergeCell ref="C88:M94"/>
    <mergeCell ref="B63:J63"/>
    <mergeCell ref="C54:C56"/>
    <mergeCell ref="H29:H30"/>
    <mergeCell ref="J34:K34"/>
    <mergeCell ref="J36:K36"/>
    <mergeCell ref="I29:I30"/>
    <mergeCell ref="J31:J32"/>
    <mergeCell ref="I31:I32"/>
    <mergeCell ref="H31:H32"/>
    <mergeCell ref="C29:G30"/>
    <mergeCell ref="C31:G32"/>
    <mergeCell ref="C35:L35"/>
    <mergeCell ref="C37:L37"/>
    <mergeCell ref="C40:C51"/>
    <mergeCell ref="D114:H114"/>
    <mergeCell ref="C67:M74"/>
    <mergeCell ref="H96:I96"/>
    <mergeCell ref="C96:G96"/>
    <mergeCell ref="C77:M86"/>
    <mergeCell ref="I114:J114"/>
    <mergeCell ref="C105:M108"/>
    <mergeCell ref="C99:M102"/>
    <mergeCell ref="C111:M112"/>
    <mergeCell ref="C113:F113"/>
    <mergeCell ref="G113:I113"/>
    <mergeCell ref="J113:L113"/>
    <mergeCell ref="C98:H98"/>
    <mergeCell ref="C104:H104"/>
    <mergeCell ref="C110:H110"/>
    <mergeCell ref="G2:J3"/>
    <mergeCell ref="J29:J30"/>
    <mergeCell ref="A4:N4"/>
    <mergeCell ref="B7:C7"/>
    <mergeCell ref="B9:C9"/>
    <mergeCell ref="B14:C14"/>
    <mergeCell ref="J7:K7"/>
    <mergeCell ref="B24:C24"/>
    <mergeCell ref="C27:J27"/>
    <mergeCell ref="B11:C11"/>
    <mergeCell ref="B19:C19"/>
    <mergeCell ref="B21:C21"/>
    <mergeCell ref="B17:C17"/>
    <mergeCell ref="G24:I24"/>
  </mergeCells>
  <hyperlinks>
    <hyperlink ref="C113" r:id="rId1" xr:uid="{00000000-0004-0000-0100-000000000000}"/>
    <hyperlink ref="G113" r:id="rId2" xr:uid="{00000000-0004-0000-0100-000001000000}"/>
    <hyperlink ref="J113" r:id="rId3" xr:uid="{00000000-0004-0000-0100-000002000000}"/>
    <hyperlink ref="I114" r:id="rId4" xr:uid="{00000000-0004-0000-0100-000003000000}"/>
    <hyperlink ref="J65" location="Espaço!N28" display="◄" xr:uid="{00000000-0004-0000-0100-000004000000}"/>
    <hyperlink ref="L27" location="Espaço!H47" display="◄" xr:uid="{00000000-0004-0000-0100-000005000000}"/>
    <hyperlink ref="H96" r:id="rId5" xr:uid="{00000000-0004-0000-0100-000006000000}"/>
    <hyperlink ref="J98" location="Espaço!E103" display="◄" xr:uid="{00000000-0004-0000-0100-000007000000}"/>
    <hyperlink ref="G24" r:id="rId6" xr:uid="{DA34CA83-DC51-4FB6-88FB-6300F164AD41}"/>
    <hyperlink ref="J7" r:id="rId7" xr:uid="{607FBF66-E7C2-497B-B584-431711DCDC29}"/>
  </hyperlinks>
  <printOptions horizontalCentered="1" verticalCentered="1"/>
  <pageMargins left="0.19685039370078741" right="0.19685039370078741" top="0.19685039370078741" bottom="0.19685039370078741" header="0" footer="0"/>
  <pageSetup orientation="portrait" r:id="rId8"/>
  <rowBreaks count="1" manualBreakCount="1">
    <brk id="60" max="16383" man="1"/>
  </rowBreaks>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88AD0-5B05-4B94-A11A-B6767A2C65E5}">
  <dimension ref="A1:D8"/>
  <sheetViews>
    <sheetView showGridLines="0" workbookViewId="0">
      <selection activeCell="B5" sqref="B5"/>
    </sheetView>
  </sheetViews>
  <sheetFormatPr defaultRowHeight="13.2" x14ac:dyDescent="0.25"/>
  <cols>
    <col min="1" max="1" width="24.88671875" style="276" customWidth="1"/>
    <col min="2" max="2" width="5.109375" style="276" customWidth="1"/>
    <col min="3" max="3" width="11" style="276" customWidth="1"/>
    <col min="4" max="4" width="14.77734375" style="276" customWidth="1"/>
    <col min="5" max="16384" width="8.88671875" style="276"/>
  </cols>
  <sheetData>
    <row r="1" spans="1:4" ht="13.8" thickBot="1" x14ac:dyDescent="0.3"/>
    <row r="2" spans="1:4" ht="15.6" customHeight="1" x14ac:dyDescent="0.25">
      <c r="A2" s="281" t="s">
        <v>154</v>
      </c>
      <c r="B2" s="272"/>
      <c r="C2" s="273"/>
    </row>
    <row r="3" spans="1:4" ht="15.6" customHeight="1" x14ac:dyDescent="0.25">
      <c r="A3" s="275" t="s">
        <v>152</v>
      </c>
      <c r="B3" s="277"/>
      <c r="C3" s="274">
        <v>45243</v>
      </c>
      <c r="D3" s="288" t="str">
        <f>IF(C3=0,0,TEXT(C3,"dddd"))</f>
        <v>segunda-feira</v>
      </c>
    </row>
    <row r="4" spans="1:4" ht="15.6" customHeight="1" x14ac:dyDescent="0.25">
      <c r="A4" s="285" t="s">
        <v>156</v>
      </c>
      <c r="B4" s="286"/>
      <c r="C4" s="287">
        <v>45194</v>
      </c>
      <c r="D4" s="288" t="str">
        <f>IF(C4=0,0,TEXT(C4,"dddd"))</f>
        <v>segunda-feira</v>
      </c>
    </row>
    <row r="5" spans="1:4" ht="15.6" customHeight="1" thickBot="1" x14ac:dyDescent="0.3">
      <c r="A5" s="278" t="s">
        <v>153</v>
      </c>
      <c r="B5" s="279"/>
      <c r="C5" s="280">
        <v>45222</v>
      </c>
      <c r="D5" s="288" t="str">
        <f>IF(C5=0,0,TEXT(C5,"dddd"))</f>
        <v>segunda-feira</v>
      </c>
    </row>
    <row r="6" spans="1:4" ht="15.6" customHeight="1" x14ac:dyDescent="0.25"/>
    <row r="7" spans="1:4" ht="15.6" customHeight="1" x14ac:dyDescent="0.25"/>
    <row r="8" spans="1:4" ht="15.6" customHeight="1" x14ac:dyDescent="0.25">
      <c r="A8" s="102" t="s">
        <v>143</v>
      </c>
    </row>
  </sheetData>
  <conditionalFormatting sqref="D3:D5">
    <cfRule type="cellIs" dxfId="1" priority="1" operator="equal">
      <formula>"domingo"</formula>
    </cfRule>
    <cfRule type="cellIs" dxfId="0" priority="2" operator="equal">
      <formula>"sábado"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Espaço</vt:lpstr>
      <vt:lpstr>Ler+</vt:lpstr>
      <vt:lpstr>T1</vt:lpstr>
      <vt:lpstr>Espaço!Print_Area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Pilar Anton</cp:lastModifiedBy>
  <cp:lastPrinted>2023-02-06T11:56:56Z</cp:lastPrinted>
  <dcterms:created xsi:type="dcterms:W3CDTF">2010-07-14T14:04:12Z</dcterms:created>
  <dcterms:modified xsi:type="dcterms:W3CDTF">2023-07-14T14:02:18Z</dcterms:modified>
</cp:coreProperties>
</file>